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02gc.sharepoint.com/sites/FinancialPolicyManagement/PolicyFrameworkDevelopment/NPP Hospitality Policy/"/>
    </mc:Choice>
  </mc:AlternateContent>
  <xr:revisionPtr revIDLastSave="0" documentId="8_{118BE787-F8B6-4D20-94C3-290371697BAD}" xr6:coauthVersionLast="47" xr6:coauthVersionMax="47" xr10:uidLastSave="{00000000-0000-0000-0000-000000000000}"/>
  <bookViews>
    <workbookView xWindow="780" yWindow="780" windowWidth="25050" windowHeight="14820" tabRatio="722" xr2:uid="{00000000-000D-0000-FFFF-FFFF00000000}"/>
  </bookViews>
  <sheets>
    <sheet name="Modèle" sheetId="16" r:id="rId1"/>
    <sheet name="Exemple canadien" sheetId="9" r:id="rId2"/>
    <sheet name="Exemple américain" sheetId="15" r:id="rId3"/>
    <sheet name="Exemple international" sheetId="17" r:id="rId4"/>
  </sheets>
  <definedNames>
    <definedName name="_xlnm.Print_Area" localSheetId="2">'Exemple américain'!$A$1:$M$88</definedName>
    <definedName name="_xlnm.Print_Area" localSheetId="1">'Exemple canadien'!$A$1:$M$88</definedName>
    <definedName name="_xlnm.Print_Area" localSheetId="0">Modèle!$A$1:$M$87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6" l="1"/>
  <c r="J59" i="17"/>
  <c r="H59" i="17"/>
  <c r="D59" i="17"/>
  <c r="J58" i="17"/>
  <c r="H58" i="17"/>
  <c r="J57" i="17"/>
  <c r="H57" i="17"/>
  <c r="E47" i="17"/>
  <c r="D47" i="17"/>
  <c r="M38" i="17"/>
  <c r="L38" i="17"/>
  <c r="K38" i="17"/>
  <c r="M37" i="17"/>
  <c r="L37" i="17"/>
  <c r="M36" i="17"/>
  <c r="L36" i="17"/>
  <c r="K36" i="17"/>
  <c r="L35" i="17"/>
  <c r="K34" i="17"/>
  <c r="K33" i="17"/>
  <c r="M31" i="17"/>
  <c r="L31" i="17"/>
  <c r="K31" i="17"/>
  <c r="M30" i="17"/>
  <c r="K30" i="17"/>
  <c r="H30" i="17"/>
  <c r="M29" i="17"/>
  <c r="K29" i="17"/>
  <c r="H29" i="17"/>
  <c r="M28" i="17"/>
  <c r="K28" i="17"/>
  <c r="H28" i="17"/>
  <c r="M27" i="17"/>
  <c r="K27" i="17"/>
  <c r="I27" i="17"/>
  <c r="H27" i="17"/>
  <c r="M26" i="17"/>
  <c r="K26" i="17"/>
  <c r="I26" i="17"/>
  <c r="H26" i="17"/>
  <c r="M25" i="17"/>
  <c r="K25" i="17"/>
  <c r="I25" i="17"/>
  <c r="H25" i="17"/>
  <c r="M24" i="17"/>
  <c r="K24" i="17"/>
  <c r="I24" i="17"/>
  <c r="H24" i="17"/>
  <c r="J59" i="15"/>
  <c r="H59" i="15"/>
  <c r="D59" i="15"/>
  <c r="J58" i="15"/>
  <c r="H58" i="15"/>
  <c r="J57" i="15"/>
  <c r="H57" i="15"/>
  <c r="E47" i="15"/>
  <c r="D47" i="15"/>
  <c r="I43" i="15"/>
  <c r="M38" i="15"/>
  <c r="L38" i="15"/>
  <c r="K38" i="15"/>
  <c r="M37" i="15"/>
  <c r="L37" i="15"/>
  <c r="M36" i="15"/>
  <c r="L36" i="15"/>
  <c r="K36" i="15"/>
  <c r="L35" i="15"/>
  <c r="K34" i="15"/>
  <c r="K33" i="15"/>
  <c r="M31" i="15"/>
  <c r="L31" i="15"/>
  <c r="K31" i="15"/>
  <c r="M30" i="15"/>
  <c r="K30" i="15"/>
  <c r="H30" i="15"/>
  <c r="M29" i="15"/>
  <c r="K29" i="15"/>
  <c r="H29" i="15"/>
  <c r="M28" i="15"/>
  <c r="K28" i="15"/>
  <c r="H28" i="15"/>
  <c r="M27" i="15"/>
  <c r="K27" i="15"/>
  <c r="I27" i="15"/>
  <c r="H27" i="15"/>
  <c r="M26" i="15"/>
  <c r="K26" i="15"/>
  <c r="I26" i="15"/>
  <c r="H26" i="15"/>
  <c r="M25" i="15"/>
  <c r="K25" i="15"/>
  <c r="I25" i="15"/>
  <c r="H25" i="15"/>
  <c r="M24" i="15"/>
  <c r="K24" i="15"/>
  <c r="I24" i="15"/>
  <c r="H24" i="15"/>
  <c r="J59" i="9"/>
  <c r="H59" i="9"/>
  <c r="D59" i="9"/>
  <c r="J58" i="9"/>
  <c r="H58" i="9"/>
  <c r="J57" i="9"/>
  <c r="H57" i="9"/>
  <c r="E47" i="9"/>
  <c r="D47" i="9"/>
  <c r="I43" i="9"/>
  <c r="M38" i="9"/>
  <c r="L38" i="9"/>
  <c r="K38" i="9"/>
  <c r="M37" i="9"/>
  <c r="L37" i="9"/>
  <c r="M36" i="9"/>
  <c r="L36" i="9"/>
  <c r="K36" i="9"/>
  <c r="L35" i="9"/>
  <c r="K34" i="9"/>
  <c r="K33" i="9"/>
  <c r="M31" i="9"/>
  <c r="L31" i="9"/>
  <c r="K31" i="9"/>
  <c r="M30" i="9"/>
  <c r="K30" i="9"/>
  <c r="H30" i="9"/>
  <c r="M29" i="9"/>
  <c r="K29" i="9"/>
  <c r="H29" i="9"/>
  <c r="M28" i="9"/>
  <c r="K28" i="9"/>
  <c r="H28" i="9"/>
  <c r="M27" i="9"/>
  <c r="K27" i="9"/>
  <c r="I27" i="9"/>
  <c r="H27" i="9"/>
  <c r="M26" i="9"/>
  <c r="K26" i="9"/>
  <c r="I26" i="9"/>
  <c r="H26" i="9"/>
  <c r="M25" i="9"/>
  <c r="K25" i="9"/>
  <c r="I25" i="9"/>
  <c r="H25" i="9"/>
  <c r="M24" i="9"/>
  <c r="K24" i="9"/>
  <c r="I24" i="9"/>
  <c r="H24" i="9"/>
  <c r="J59" i="16"/>
  <c r="H59" i="16"/>
  <c r="D59" i="16"/>
  <c r="J58" i="16"/>
  <c r="H58" i="16"/>
  <c r="J57" i="16"/>
  <c r="H57" i="16"/>
  <c r="I43" i="16"/>
  <c r="L38" i="16"/>
  <c r="M37" i="16"/>
  <c r="L37" i="16"/>
  <c r="L36" i="16"/>
  <c r="L35" i="16"/>
  <c r="K34" i="16"/>
  <c r="K33" i="16"/>
  <c r="L31" i="16"/>
  <c r="M30" i="16"/>
  <c r="K30" i="16"/>
  <c r="H30" i="16"/>
  <c r="M29" i="16"/>
  <c r="K29" i="16"/>
  <c r="H29" i="16"/>
  <c r="M28" i="16"/>
  <c r="K28" i="16"/>
  <c r="H28" i="16"/>
  <c r="I27" i="16"/>
  <c r="K27" i="16" s="1"/>
  <c r="M27" i="16" s="1"/>
  <c r="H27" i="16"/>
  <c r="I26" i="16"/>
  <c r="K26" i="16" s="1"/>
  <c r="M26" i="16" s="1"/>
  <c r="H26" i="16"/>
  <c r="I25" i="16"/>
  <c r="K25" i="16" s="1"/>
  <c r="M25" i="16" s="1"/>
  <c r="H25" i="16"/>
  <c r="I24" i="16"/>
  <c r="K24" i="16" s="1"/>
  <c r="K31" i="16" l="1"/>
  <c r="K36" i="16" s="1"/>
  <c r="K38" i="16" s="1"/>
  <c r="M24" i="16"/>
  <c r="M31" i="16" s="1"/>
  <c r="M36" i="16" s="1"/>
  <c r="M38" i="16" s="1"/>
  <c r="D47" i="16" s="1"/>
  <c r="E47" i="16" s="1"/>
</calcChain>
</file>

<file path=xl/sharedStrings.xml><?xml version="1.0" encoding="utf-8"?>
<sst xmlns="http://schemas.openxmlformats.org/spreadsheetml/2006/main" count="433" uniqueCount="137">
  <si>
    <t>Formulaire de demande d'autorisation de services d'accueil</t>
  </si>
  <si>
    <t>%</t>
  </si>
  <si>
    <t>Nom de l'activité :</t>
  </si>
  <si>
    <t>Entité :</t>
  </si>
  <si>
    <t>Point de vente :</t>
  </si>
  <si>
    <t>Date(s) de l'activité</t>
  </si>
  <si>
    <t>Divulgation proactive pour la Cat III requise</t>
  </si>
  <si>
    <t>Justification</t>
  </si>
  <si>
    <r>
      <rPr>
        <b/>
        <sz val="11"/>
        <color rgb="FF000000"/>
        <rFont val="Arial"/>
      </rPr>
      <t>Coût par personne (veuillez indiquer le n</t>
    </r>
    <r>
      <rPr>
        <b/>
        <vertAlign val="superscript"/>
        <sz val="11"/>
        <color rgb="FF000000"/>
        <rFont val="Arial"/>
      </rPr>
      <t>bre</t>
    </r>
    <r>
      <rPr>
        <b/>
        <sz val="11"/>
        <color rgb="FF000000"/>
        <rFont val="Arial"/>
      </rPr>
      <t xml:space="preserve"> d'invités et d'hôtes pour calculer le coût estimatif par personne) :</t>
    </r>
  </si>
  <si>
    <t>Pauses santé max. pour une séance de toute une journée (8 h) = 2</t>
  </si>
  <si>
    <t>Résumé des coûts (sauf le coût des souvenirs) :</t>
  </si>
  <si>
    <t>Tous les montants sont en devise locale.</t>
  </si>
  <si>
    <t xml:space="preserve">Services d’accueil prévus
</t>
  </si>
  <si>
    <t>Nombre d’hôtes*</t>
  </si>
  <si>
    <t>Nombre d’invité(e)s</t>
  </si>
  <si>
    <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total de participant(e)s</t>
    </r>
  </si>
  <si>
    <t>Coût max. par pers. (Taux Pol BNP VA)</t>
  </si>
  <si>
    <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de repas ou de pauses santé</t>
    </r>
  </si>
  <si>
    <t>Coût total max. (Taux Pol BNP VA)</t>
  </si>
  <si>
    <t>Coût estimatif total**</t>
  </si>
  <si>
    <r>
      <t xml:space="preserve">Différence nette du coût total </t>
    </r>
    <r>
      <rPr>
        <b/>
        <sz val="11"/>
        <color rgb="FFFF0000"/>
        <rFont val="Arial"/>
        <family val="2"/>
      </rPr>
      <t>(excédent)</t>
    </r>
    <r>
      <rPr>
        <b/>
        <sz val="11"/>
        <color rgb="FF000000"/>
        <rFont val="Arial"/>
        <family val="2"/>
      </rPr>
      <t xml:space="preserve"> déficit</t>
    </r>
  </si>
  <si>
    <t>Activité</t>
  </si>
  <si>
    <t>PFNP</t>
  </si>
  <si>
    <t>FAC</t>
  </si>
  <si>
    <t>AUTRE</t>
  </si>
  <si>
    <t>A</t>
  </si>
  <si>
    <t>B</t>
  </si>
  <si>
    <t>C</t>
  </si>
  <si>
    <t>D = (AxBxC)</t>
  </si>
  <si>
    <t>E</t>
  </si>
  <si>
    <t>D-E</t>
  </si>
  <si>
    <t>Déjeuner/Réception</t>
  </si>
  <si>
    <t>Pauses santé</t>
  </si>
  <si>
    <t>Dîners</t>
  </si>
  <si>
    <t>Soupers</t>
  </si>
  <si>
    <t>Alcool (protocole officiel seulement)</t>
  </si>
  <si>
    <t>Autre (à préciser)</t>
  </si>
  <si>
    <t>Sous-total (coûts des aliments)</t>
  </si>
  <si>
    <t>FRAIS ACCESSOIRES</t>
  </si>
  <si>
    <t>Frais accessoires (lingerie)</t>
  </si>
  <si>
    <t>S.O.</t>
  </si>
  <si>
    <t>Frais accessoires (détailler)</t>
  </si>
  <si>
    <t>Pourboire (Max. 18 %)</t>
  </si>
  <si>
    <t>*Les employé(e)s du PFNP, FC, les membres des FAC et les fonctionnaires (p. ex. du MDN) sont considérés comme des hôtes, peu importe le type d'activité.</t>
  </si>
  <si>
    <t>Taux de change :</t>
  </si>
  <si>
    <t>**Coût total estimé selon l’appel d'offres, le contrat de service de traiteur ou tout autre devis.</t>
  </si>
  <si>
    <t>Pol BNP sur les voyages d'affaires</t>
  </si>
  <si>
    <t>Taux conformément à la Pol BNP VA : (coût max. par pers.)</t>
  </si>
  <si>
    <t>En vigueur depuis le 6 oct. 2025</t>
  </si>
  <si>
    <t>Appendice C – Indemnités (Canada et États-Unis)</t>
  </si>
  <si>
    <t>Déjeuner/ Réception :</t>
  </si>
  <si>
    <t>Dîner :</t>
  </si>
  <si>
    <t>Souper :</t>
  </si>
  <si>
    <t>Appendice D – Indemnités (international)</t>
  </si>
  <si>
    <t>Montant</t>
  </si>
  <si>
    <r>
      <t xml:space="preserve">Remarque : </t>
    </r>
    <r>
      <rPr>
        <sz val="11"/>
        <color rgb="FF000000"/>
        <rFont val="Arial"/>
        <family val="2"/>
      </rPr>
      <t>Les taux internationaux conformément à la Pol BNP VA pour le lieu d'accueil doivent être saisis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manuellement à l’aide des taux applicables figurant à l'appendice D de la Pol BNP VA.</t>
    </r>
  </si>
  <si>
    <t>Total en $CA en surplus du coût maximum</t>
  </si>
  <si>
    <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de souvenirs remis et justification :</t>
    </r>
  </si>
  <si>
    <t>Coût des souvenirs :</t>
  </si>
  <si>
    <t>Grand livre (GL) :</t>
  </si>
  <si>
    <t>Total général :</t>
  </si>
  <si>
    <t>BPR de l'activité : Je confirme que ces dépenses proposées sont conformes aux principes et aux exigences obligatoires de la</t>
  </si>
  <si>
    <r>
      <t xml:space="preserve">Pol BNP VA, que les dépenses représentent le meilleur rapport qualité-prix et que les </t>
    </r>
    <r>
      <rPr>
        <b/>
        <u/>
        <sz val="11"/>
        <color rgb="FF000000"/>
        <rFont val="Arial"/>
        <family val="2"/>
      </rPr>
      <t>options les plus économiques ont été choisies</t>
    </r>
    <r>
      <rPr>
        <b/>
        <sz val="11"/>
        <color rgb="FF000000"/>
        <rFont val="Arial"/>
        <family val="2"/>
      </rPr>
      <t>.</t>
    </r>
  </si>
  <si>
    <t>Nom du BPR</t>
  </si>
  <si>
    <t>Signature</t>
  </si>
  <si>
    <t>Titre de poste</t>
  </si>
  <si>
    <r>
      <t>N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de tél.</t>
    </r>
  </si>
  <si>
    <t>Date</t>
  </si>
  <si>
    <t>Commentaires :</t>
  </si>
  <si>
    <t>Recommandé/non recommandé</t>
  </si>
  <si>
    <t>Remarque : si la ou le gestionnaire du BPR est investi du pouvoir d'approuver les services d'accueil, cette section peut rester vide :</t>
  </si>
  <si>
    <t>Nom de la ou du gestionnaire du BPR</t>
  </si>
  <si>
    <t>Examiné par le bureau de la comptabilité des BNP</t>
  </si>
  <si>
    <t>Nom</t>
  </si>
  <si>
    <r>
      <rPr>
        <sz val="10"/>
        <color rgb="FF000000"/>
        <rFont val="Arial"/>
        <family val="2"/>
      </rPr>
      <t>N</t>
    </r>
    <r>
      <rPr>
        <vertAlign val="superscript"/>
        <sz val="10"/>
        <color rgb="FF000000"/>
        <rFont val="Arial"/>
        <family val="2"/>
      </rPr>
      <t>o</t>
    </r>
    <r>
      <rPr>
        <sz val="10"/>
        <color rgb="FF000000"/>
        <rFont val="Arial"/>
        <family val="2"/>
      </rPr>
      <t xml:space="preserve"> de tél.</t>
    </r>
  </si>
  <si>
    <t>Approuvé/non approuvé</t>
  </si>
  <si>
    <r>
      <t xml:space="preserve">Remarque : </t>
    </r>
    <r>
      <rPr>
        <sz val="10"/>
        <color rgb="FF000000"/>
        <rFont val="Arial"/>
        <family val="2"/>
      </rPr>
      <t>Le pouvoir d’approbation est conforme aux seuils fixés dans la délégation des pouvoirs du CEMD.</t>
    </r>
  </si>
  <si>
    <t>Nom de la personne qui approuve la délégation des pouvoirs</t>
  </si>
  <si>
    <t>Délégation des pouvoirs</t>
  </si>
  <si>
    <t>Remarques :</t>
  </si>
  <si>
    <t>(1) Pour les activités d’accueil approuvées au préalable, un écart de 10 % entre les coûts prévus et les coûts réels est autorisé.</t>
  </si>
  <si>
    <t>(2) Les formulaires dûment remplis doivent être joints aux documents comptables source (demandes de paiement, contrat de service de traiteur, relevés de carte de crédit, demande de marchandises CF603).</t>
  </si>
  <si>
    <t>Formulaire de demande d’autorisation de services d'accueil</t>
  </si>
  <si>
    <t>Nom de l’activité :</t>
  </si>
  <si>
    <t>Séance de planification pour la conférence sur les RMF des SFM</t>
  </si>
  <si>
    <t>0101</t>
  </si>
  <si>
    <t>5165</t>
  </si>
  <si>
    <t>Date(s) de l’activité :</t>
  </si>
  <si>
    <t>Les 23 et 24 oct. 2025</t>
  </si>
  <si>
    <t>5020</t>
  </si>
  <si>
    <t>Repas pour la conférence – déjeuners (2), pauses santé (4) (matinée et après-midi) et dîners (2) pour environ 35 personnes, y compris les invité(e)s externes</t>
  </si>
  <si>
    <r>
      <rPr>
        <b/>
        <sz val="11"/>
        <color rgb="FF000000"/>
        <rFont val="Arial"/>
        <family val="2"/>
      </rPr>
      <t>Coût par personne - indiquer le 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d’invité(e)s pour calculer le coût estimatif par personne</t>
    </r>
  </si>
  <si>
    <t>Pauses santé maximales pour une séance de toute une journée (8 h) = 2</t>
  </si>
  <si>
    <t>Nbre d’hôtes*</t>
  </si>
  <si>
    <t>Nbre d’invité(e)s</t>
  </si>
  <si>
    <t>Nbre total de participant(e)s</t>
  </si>
  <si>
    <t>Coût maximal par pers. (Taux Pol BNP VA)</t>
  </si>
  <si>
    <t>Nbre de repas ou de pauses santé</t>
  </si>
  <si>
    <t>Coût total maximal (Taux Pol BNP VA)</t>
  </si>
  <si>
    <t>Différence nette du coût total (excédent) déficit</t>
  </si>
  <si>
    <t>Pourboire (Maximum 18 %)</t>
  </si>
  <si>
    <t>**Coût total estimé selon l'appel d’offres, le contrat de service de traiteur ou tout autre devis.</t>
  </si>
  <si>
    <t>Politique des BNP sur les voyages d’affaires (Pol BNP VA)</t>
  </si>
  <si>
    <t>Dîners :</t>
  </si>
  <si>
    <t>Soupers :</t>
  </si>
  <si>
    <r>
      <t xml:space="preserve">Remarque : </t>
    </r>
    <r>
      <rPr>
        <sz val="11"/>
        <color rgb="FF000000"/>
        <rFont val="Arial"/>
        <family val="2"/>
      </rPr>
      <t>Les taux internationaux conformément à la Pol BNP VA pour le lieu d’accueil doivent être saisis manuellement à l'aide des taux applicables figurant à l’appendice D de la Pol BNP VA.</t>
    </r>
  </si>
  <si>
    <t>BPR de l’activité : Je confirme que ces dépenses proposées sont conformes aux principes et aux exigences obligatoires de la</t>
  </si>
  <si>
    <t>Pol BNP VA, que les dépenses représentent le meilleur rapport qualité-prix et les options les plus économiques.</t>
  </si>
  <si>
    <t>Remarque : si la ou le gestionnaire du BPR est investi du pouvoir d’approuver les services d’accueil, cette section peut être laissée vide :</t>
  </si>
  <si>
    <t>Examiné par le bureau local de la comptabilité des BNP</t>
  </si>
  <si>
    <t>Remarque : Le pouvoir d'approbation est conforme aux seuils fixés dans la délégation des pouvoirs du CEMD.</t>
  </si>
  <si>
    <t>(1) Pour les activités d'accueil approuvées au préalable, un écart de 10 % entre les coûts prévus et les coûts réels est autorisé.</t>
  </si>
  <si>
    <t>Séance sur la stratégie en matière de loisirs</t>
  </si>
  <si>
    <t>1062</t>
  </si>
  <si>
    <t>0000</t>
  </si>
  <si>
    <t>Date(s) de l'activité :</t>
  </si>
  <si>
    <t>Du 7 au 9 oct. 2025</t>
  </si>
  <si>
    <t>Séance sur la stratégie en matière de loisirs de 3 jours pour environ 25 personnes. Les rafraîchissements sont facturés à la consommation, donc une estimation gonflée est fournie en fonction des détails de l’ordre du jour. Le pourboire est déjà inclus dans le prix de chaque repas.</t>
  </si>
  <si>
    <r>
      <t>Coût par personne – indiquer le 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d’invité(e)s et d’hôtes pour calculer le coût estimatif par personne</t>
    </r>
  </si>
  <si>
    <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d’hôtes*</t>
    </r>
  </si>
  <si>
    <r>
      <rPr>
        <b/>
        <sz val="11"/>
        <color rgb="FF000000"/>
        <rFont val="Arial"/>
        <family val="2"/>
      </rP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d’invité(e)s</t>
    </r>
  </si>
  <si>
    <r>
      <t>N</t>
    </r>
    <r>
      <rPr>
        <b/>
        <vertAlign val="superscript"/>
        <sz val="11"/>
        <color rgb="FF000000"/>
        <rFont val="Arial"/>
        <family val="2"/>
      </rPr>
      <t xml:space="preserve">bre </t>
    </r>
    <r>
      <rPr>
        <b/>
        <sz val="11"/>
        <color rgb="FF000000"/>
        <rFont val="Arial"/>
        <family val="2"/>
      </rPr>
      <t>de repas ou de pauses santé</t>
    </r>
  </si>
  <si>
    <t>*Les employé(e)s du PFNP, FC, les membres des FAC et les fonctionnaires (p. ex. du MDN) sont considérés comme des hôtes, peu importe le type d’activité.</t>
  </si>
  <si>
    <t>Pol BNP sur les voyages d’affaires</t>
  </si>
  <si>
    <t>Déjeuner/Réception :</t>
  </si>
  <si>
    <r>
      <t xml:space="preserve">Remarque : </t>
    </r>
    <r>
      <rPr>
        <sz val="11"/>
        <color rgb="FF000000"/>
        <rFont val="Arial"/>
        <family val="2"/>
      </rPr>
      <t>Les taux internationaux conformément à la Pol BNP VA pour le lieu d’accueil doivent être saisis manuellement à l’aide des taux applicables figurant à l'appendice D de la Pol BNP VA.</t>
    </r>
  </si>
  <si>
    <t>Pol BNP VA, que les dépenses représentent le meilleur rapport qualité-prix et les options les plus économiques.</t>
  </si>
  <si>
    <t>Remarque : si la ou le gestionnaire du BPR est investi du pouvoir d'approuver les services d’accueil, cette section peut être laissée vide :</t>
  </si>
  <si>
    <t>Formulaire de demande d’autorisation de services d’accueil</t>
  </si>
  <si>
    <t>2598</t>
  </si>
  <si>
    <r>
      <t>N</t>
    </r>
    <r>
      <rPr>
        <b/>
        <vertAlign val="superscript"/>
        <sz val="11"/>
        <color rgb="FF000000"/>
        <rFont val="Arial"/>
        <family val="2"/>
      </rPr>
      <t>bre</t>
    </r>
    <r>
      <rPr>
        <b/>
        <sz val="11"/>
        <color rgb="FF000000"/>
        <rFont val="Arial"/>
        <family val="2"/>
      </rPr>
      <t xml:space="preserve"> d’invité(e)s</t>
    </r>
  </si>
  <si>
    <t>Coût max. par pers.  (Taux Pol BNP VA)</t>
  </si>
  <si>
    <t>Coût total max. (Taux Pol BNP VA)</t>
  </si>
  <si>
    <t>Pourboire (max. 18 %)</t>
  </si>
  <si>
    <t>Taux conformément à la Pol BNP VA : (coût maximal par personne)</t>
  </si>
  <si>
    <r>
      <t xml:space="preserve">Remarque : </t>
    </r>
    <r>
      <rPr>
        <sz val="11"/>
        <color rgb="FF000000"/>
        <rFont val="Arial"/>
        <family val="2"/>
      </rPr>
      <t>Les taux internationaux conformément à la Pol BNP VA pour le lieu d’accueil doivent être saisis manuellement à l’aide des taux applicables figurant à l'appendice D de la Pol BNP VA.</t>
    </r>
  </si>
  <si>
    <r>
      <t xml:space="preserve">Pol BNP VA, que les dépenses représentent le meilleur rapport qualité-prix et que les </t>
    </r>
    <r>
      <rPr>
        <b/>
        <u/>
        <sz val="11"/>
        <color rgb="FF000000"/>
        <rFont val="Arial"/>
        <family val="2"/>
      </rPr>
      <t>options les plus économiques ont été choisises</t>
    </r>
    <r>
      <rPr>
        <b/>
        <sz val="11"/>
        <color rgb="FF00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</si>
</sst>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1009]d/mmm/yy;@"/>
    <numFmt numFmtId="166" formatCode="&quot;$&quot;#,##0.00;[Red]\(&quot;$&quot;#,##0.00\)"/>
    <numFmt numFmtId="167" formatCode="0.0%"/>
  </numFmts>
  <fonts count="4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u/>
      <sz val="11"/>
      <color rgb="FF0000FF"/>
      <name val="Arial"/>
      <family val="2"/>
    </font>
    <font>
      <b/>
      <u/>
      <sz val="14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2"/>
      <color rgb="FF0000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rgb="FF0000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.5"/>
      <color rgb="FF0000FF"/>
      <name val="Arial"/>
      <family val="2"/>
    </font>
    <font>
      <b/>
      <u/>
      <sz val="14"/>
      <color rgb="FF000000"/>
      <name val="Arial"/>
      <family val="2"/>
    </font>
    <font>
      <sz val="10"/>
      <name val="Arial"/>
      <family val="2"/>
    </font>
    <font>
      <b/>
      <vertAlign val="superscript"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b/>
      <sz val="11"/>
      <color rgb="FF000000"/>
      <name val="Arial"/>
    </font>
    <font>
      <b/>
      <vertAlign val="superscript"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medium">
        <color auto="1"/>
      </bottom>
      <diagonal/>
    </border>
  </borders>
  <cellStyleXfs count="6">
    <xf numFmtId="165" fontId="0" fillId="0" borderId="0"/>
    <xf numFmtId="0" fontId="4" fillId="2" borderId="0" applyNumberFormat="0" applyBorder="0" applyAlignment="0" applyProtection="0"/>
    <xf numFmtId="4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448">
    <xf numFmtId="165" fontId="0" fillId="0" borderId="0" xfId="0"/>
    <xf numFmtId="165" fontId="11" fillId="0" borderId="0" xfId="0" applyFont="1" applyProtection="1">
      <protection locked="0"/>
    </xf>
    <xf numFmtId="166" fontId="11" fillId="0" borderId="0" xfId="0" applyNumberFormat="1" applyFont="1" applyProtection="1">
      <protection locked="0"/>
    </xf>
    <xf numFmtId="165" fontId="11" fillId="0" borderId="0" xfId="0" applyFont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165" fontId="0" fillId="0" borderId="0" xfId="0" applyProtection="1">
      <protection locked="0"/>
    </xf>
    <xf numFmtId="165" fontId="3" fillId="0" borderId="0" xfId="0" applyFont="1" applyAlignment="1" applyProtection="1">
      <alignment horizontal="center"/>
      <protection locked="0"/>
    </xf>
    <xf numFmtId="165" fontId="2" fillId="0" borderId="0" xfId="0" applyFont="1" applyAlignment="1" applyProtection="1">
      <alignment vertical="center"/>
      <protection locked="0"/>
    </xf>
    <xf numFmtId="164" fontId="0" fillId="0" borderId="0" xfId="0" applyNumberFormat="1" applyProtection="1">
      <protection locked="0"/>
    </xf>
    <xf numFmtId="165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165" fontId="2" fillId="0" borderId="0" xfId="0" applyFont="1" applyAlignment="1" applyProtection="1">
      <alignment horizontal="center"/>
      <protection locked="0"/>
    </xf>
    <xf numFmtId="165" fontId="10" fillId="0" borderId="0" xfId="1" applyNumberFormat="1" applyFont="1" applyFill="1" applyBorder="1" applyAlignment="1" applyProtection="1">
      <alignment horizontal="center" vertical="top" wrapText="1"/>
      <protection locked="0"/>
    </xf>
    <xf numFmtId="165" fontId="9" fillId="0" borderId="0" xfId="0" applyFont="1" applyProtection="1">
      <protection locked="0"/>
    </xf>
    <xf numFmtId="165" fontId="1" fillId="0" borderId="0" xfId="0" applyFont="1" applyProtection="1">
      <protection locked="0"/>
    </xf>
    <xf numFmtId="165" fontId="0" fillId="0" borderId="0" xfId="0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5" fontId="7" fillId="0" borderId="0" xfId="0" applyFont="1" applyProtection="1">
      <protection locked="0"/>
    </xf>
    <xf numFmtId="165" fontId="7" fillId="0" borderId="0" xfId="0" applyFont="1" applyAlignment="1" applyProtection="1">
      <alignment horizontal="center"/>
      <protection locked="0"/>
    </xf>
    <xf numFmtId="165" fontId="8" fillId="0" borderId="0" xfId="0" applyFont="1" applyProtection="1">
      <protection locked="0"/>
    </xf>
    <xf numFmtId="165" fontId="15" fillId="0" borderId="0" xfId="4" applyNumberFormat="1" applyFont="1" applyAlignment="1" applyProtection="1">
      <alignment horizontal="left" indent="1"/>
      <protection locked="0"/>
    </xf>
    <xf numFmtId="44" fontId="11" fillId="0" borderId="0" xfId="2" applyFont="1" applyProtection="1">
      <protection locked="0"/>
    </xf>
    <xf numFmtId="44" fontId="0" fillId="0" borderId="0" xfId="2" applyFont="1" applyFill="1" applyAlignment="1" applyProtection="1">
      <alignment horizontal="center"/>
      <protection locked="0"/>
    </xf>
    <xf numFmtId="165" fontId="7" fillId="0" borderId="0" xfId="0" applyFont="1" applyAlignment="1" applyProtection="1">
      <alignment horizontal="left"/>
      <protection locked="0"/>
    </xf>
    <xf numFmtId="165" fontId="12" fillId="0" borderId="0" xfId="0" applyFont="1" applyAlignment="1" applyProtection="1">
      <alignment horizontal="left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5" fontId="8" fillId="0" borderId="5" xfId="0" applyFont="1" applyBorder="1" applyAlignment="1" applyProtection="1">
      <alignment horizontal="center" vertical="top" wrapText="1"/>
      <protection locked="0"/>
    </xf>
    <xf numFmtId="165" fontId="8" fillId="0" borderId="5" xfId="0" applyFont="1" applyBorder="1" applyAlignment="1" applyProtection="1">
      <alignment vertical="top" wrapText="1"/>
      <protection locked="0"/>
    </xf>
    <xf numFmtId="165" fontId="8" fillId="0" borderId="5" xfId="0" applyFont="1" applyBorder="1" applyAlignment="1" applyProtection="1">
      <alignment horizontal="center" vertical="center"/>
      <protection locked="0"/>
    </xf>
    <xf numFmtId="165" fontId="8" fillId="0" borderId="5" xfId="0" applyFont="1" applyBorder="1" applyAlignment="1" applyProtection="1">
      <alignment horizontal="center"/>
      <protection locked="0"/>
    </xf>
    <xf numFmtId="165" fontId="7" fillId="0" borderId="8" xfId="0" applyFont="1" applyBorder="1" applyProtection="1">
      <protection locked="0"/>
    </xf>
    <xf numFmtId="165" fontId="0" fillId="0" borderId="8" xfId="0" applyBorder="1" applyProtection="1">
      <protection locked="0"/>
    </xf>
    <xf numFmtId="44" fontId="0" fillId="0" borderId="8" xfId="2" applyFont="1" applyBorder="1" applyAlignment="1" applyProtection="1">
      <protection locked="0"/>
    </xf>
    <xf numFmtId="165" fontId="0" fillId="0" borderId="9" xfId="0" applyBorder="1" applyProtection="1">
      <protection locked="0"/>
    </xf>
    <xf numFmtId="165" fontId="8" fillId="0" borderId="10" xfId="0" applyFont="1" applyBorder="1" applyProtection="1">
      <protection locked="0"/>
    </xf>
    <xf numFmtId="165" fontId="0" fillId="0" borderId="11" xfId="0" applyBorder="1" applyProtection="1">
      <protection locked="0"/>
    </xf>
    <xf numFmtId="165" fontId="0" fillId="0" borderId="10" xfId="0" applyBorder="1" applyProtection="1">
      <protection locked="0"/>
    </xf>
    <xf numFmtId="165" fontId="0" fillId="0" borderId="8" xfId="0" applyBorder="1" applyAlignment="1" applyProtection="1">
      <alignment horizontal="center"/>
      <protection locked="0"/>
    </xf>
    <xf numFmtId="165" fontId="0" fillId="0" borderId="10" xfId="0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8" fillId="0" borderId="14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Alignment="1" applyProtection="1">
      <alignment horizontal="left"/>
      <protection locked="0"/>
    </xf>
    <xf numFmtId="165" fontId="0" fillId="0" borderId="9" xfId="0" applyBorder="1" applyAlignment="1" applyProtection="1">
      <alignment horizontal="center"/>
      <protection locked="0"/>
    </xf>
    <xf numFmtId="165" fontId="0" fillId="0" borderId="11" xfId="0" applyBorder="1" applyAlignment="1" applyProtection="1">
      <alignment horizontal="center"/>
      <protection locked="0"/>
    </xf>
    <xf numFmtId="1" fontId="7" fillId="3" borderId="3" xfId="2" applyNumberFormat="1" applyFont="1" applyFill="1" applyBorder="1" applyAlignment="1" applyProtection="1">
      <alignment horizontal="center" vertical="center"/>
      <protection locked="0"/>
    </xf>
    <xf numFmtId="1" fontId="7" fillId="3" borderId="1" xfId="2" applyNumberFormat="1" applyFont="1" applyFill="1" applyBorder="1" applyAlignment="1" applyProtection="1">
      <alignment horizontal="center" vertical="center"/>
      <protection locked="0"/>
    </xf>
    <xf numFmtId="2" fontId="7" fillId="3" borderId="1" xfId="2" applyNumberFormat="1" applyFont="1" applyFill="1" applyBorder="1" applyAlignment="1" applyProtection="1">
      <alignment horizontal="right"/>
      <protection locked="0"/>
    </xf>
    <xf numFmtId="165" fontId="11" fillId="0" borderId="16" xfId="0" applyFont="1" applyBorder="1" applyProtection="1">
      <protection locked="0"/>
    </xf>
    <xf numFmtId="165" fontId="11" fillId="0" borderId="17" xfId="0" applyFont="1" applyBorder="1" applyProtection="1">
      <protection locked="0"/>
    </xf>
    <xf numFmtId="165" fontId="9" fillId="0" borderId="18" xfId="0" applyFont="1" applyBorder="1" applyAlignment="1" applyProtection="1">
      <alignment horizontal="center" vertical="center"/>
      <protection locked="0"/>
    </xf>
    <xf numFmtId="165" fontId="19" fillId="0" borderId="0" xfId="0" applyFont="1"/>
    <xf numFmtId="44" fontId="13" fillId="0" borderId="20" xfId="2" applyFont="1" applyFill="1" applyBorder="1" applyProtection="1"/>
    <xf numFmtId="167" fontId="13" fillId="0" borderId="21" xfId="5" applyNumberFormat="1" applyFont="1" applyFill="1" applyBorder="1" applyProtection="1"/>
    <xf numFmtId="166" fontId="11" fillId="0" borderId="19" xfId="0" applyNumberFormat="1" applyFont="1" applyBorder="1" applyProtection="1"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165" fontId="4" fillId="0" borderId="11" xfId="1" applyNumberFormat="1" applyFill="1" applyBorder="1" applyAlignment="1" applyProtection="1">
      <alignment horizontal="center"/>
      <protection locked="0"/>
    </xf>
    <xf numFmtId="165" fontId="4" fillId="0" borderId="0" xfId="1" applyNumberFormat="1" applyFill="1" applyBorder="1" applyAlignment="1" applyProtection="1">
      <alignment horizontal="center"/>
      <protection locked="0"/>
    </xf>
    <xf numFmtId="166" fontId="20" fillId="0" borderId="0" xfId="0" applyNumberFormat="1" applyFont="1" applyAlignment="1" applyProtection="1">
      <alignment horizontal="center"/>
      <protection locked="0"/>
    </xf>
    <xf numFmtId="9" fontId="11" fillId="0" borderId="0" xfId="5" applyFont="1" applyProtection="1">
      <protection locked="0"/>
    </xf>
    <xf numFmtId="165" fontId="8" fillId="0" borderId="0" xfId="0" applyFont="1" applyAlignment="1">
      <alignment horizontal="left"/>
    </xf>
    <xf numFmtId="165" fontId="3" fillId="0" borderId="0" xfId="0" applyFont="1" applyAlignment="1">
      <alignment horizontal="center"/>
    </xf>
    <xf numFmtId="165" fontId="11" fillId="0" borderId="0" xfId="0" applyFont="1"/>
    <xf numFmtId="166" fontId="20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9" fontId="11" fillId="0" borderId="0" xfId="5" applyFont="1" applyProtection="1"/>
    <xf numFmtId="165" fontId="2" fillId="0" borderId="0" xfId="0" applyFont="1" applyAlignment="1">
      <alignment vertical="center"/>
    </xf>
    <xf numFmtId="165" fontId="2" fillId="0" borderId="0" xfId="0" applyFont="1" applyAlignment="1">
      <alignment horizontal="center"/>
    </xf>
    <xf numFmtId="165" fontId="8" fillId="0" borderId="22" xfId="0" applyFont="1" applyBorder="1" applyAlignment="1">
      <alignment vertical="center"/>
    </xf>
    <xf numFmtId="166" fontId="11" fillId="0" borderId="19" xfId="0" applyNumberFormat="1" applyFont="1" applyBorder="1"/>
    <xf numFmtId="165" fontId="0" fillId="0" borderId="0" xfId="0" applyAlignment="1">
      <alignment horizont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/>
    <xf numFmtId="165" fontId="10" fillId="0" borderId="0" xfId="1" applyNumberFormat="1" applyFont="1" applyFill="1" applyBorder="1" applyAlignment="1" applyProtection="1">
      <alignment horizontal="center" vertical="top" wrapText="1"/>
    </xf>
    <xf numFmtId="165" fontId="9" fillId="0" borderId="0" xfId="0" applyFont="1"/>
    <xf numFmtId="165" fontId="8" fillId="0" borderId="0" xfId="0" applyFont="1"/>
    <xf numFmtId="165" fontId="1" fillId="0" borderId="0" xfId="0" applyFont="1"/>
    <xf numFmtId="165" fontId="0" fillId="0" borderId="0" xfId="0" applyAlignment="1">
      <alignment horizontal="left" vertical="top" wrapText="1"/>
    </xf>
    <xf numFmtId="165" fontId="8" fillId="0" borderId="5" xfId="0" applyFont="1" applyBorder="1" applyAlignment="1">
      <alignment horizontal="center" vertical="top" wrapText="1"/>
    </xf>
    <xf numFmtId="165" fontId="8" fillId="0" borderId="5" xfId="0" applyFont="1" applyBorder="1" applyAlignment="1">
      <alignment vertical="top" wrapText="1"/>
    </xf>
    <xf numFmtId="165" fontId="8" fillId="0" borderId="5" xfId="0" applyFont="1" applyBorder="1" applyAlignment="1">
      <alignment horizontal="center" vertical="center"/>
    </xf>
    <xf numFmtId="165" fontId="8" fillId="0" borderId="5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5" fontId="7" fillId="0" borderId="0" xfId="0" applyFont="1"/>
    <xf numFmtId="165" fontId="7" fillId="0" borderId="0" xfId="0" applyFont="1" applyAlignment="1">
      <alignment horizontal="center"/>
    </xf>
    <xf numFmtId="2" fontId="7" fillId="3" borderId="1" xfId="2" applyNumberFormat="1" applyFont="1" applyFill="1" applyBorder="1" applyAlignment="1" applyProtection="1">
      <alignment horizontal="right"/>
    </xf>
    <xf numFmtId="2" fontId="7" fillId="0" borderId="0" xfId="0" applyNumberFormat="1" applyFont="1" applyAlignment="1">
      <alignment horizontal="center"/>
    </xf>
    <xf numFmtId="165" fontId="15" fillId="0" borderId="0" xfId="4" applyNumberFormat="1" applyFont="1" applyAlignment="1" applyProtection="1">
      <alignment horizontal="left" indent="1"/>
    </xf>
    <xf numFmtId="44" fontId="11" fillId="0" borderId="0" xfId="2" applyFont="1" applyProtection="1"/>
    <xf numFmtId="165" fontId="11" fillId="0" borderId="16" xfId="0" applyFont="1" applyBorder="1"/>
    <xf numFmtId="165" fontId="11" fillId="0" borderId="17" xfId="0" applyFont="1" applyBorder="1"/>
    <xf numFmtId="165" fontId="9" fillId="0" borderId="18" xfId="0" applyFont="1" applyBorder="1" applyAlignment="1">
      <alignment horizontal="center" vertical="center"/>
    </xf>
    <xf numFmtId="44" fontId="0" fillId="0" borderId="0" xfId="2" applyFont="1" applyFill="1" applyAlignment="1" applyProtection="1">
      <alignment horizontal="center"/>
    </xf>
    <xf numFmtId="164" fontId="0" fillId="0" borderId="0" xfId="0" applyNumberFormat="1"/>
    <xf numFmtId="164" fontId="7" fillId="0" borderId="0" xfId="0" applyNumberFormat="1" applyFont="1"/>
    <xf numFmtId="165" fontId="0" fillId="0" borderId="0" xfId="0" applyAlignment="1">
      <alignment horizontal="left"/>
    </xf>
    <xf numFmtId="165" fontId="12" fillId="0" borderId="0" xfId="0" applyFont="1" applyAlignment="1">
      <alignment horizontal="left"/>
    </xf>
    <xf numFmtId="165" fontId="7" fillId="0" borderId="0" xfId="0" applyFont="1" applyAlignment="1">
      <alignment horizontal="left"/>
    </xf>
    <xf numFmtId="165" fontId="7" fillId="0" borderId="8" xfId="0" applyFont="1" applyBorder="1"/>
    <xf numFmtId="165" fontId="0" fillId="0" borderId="8" xfId="0" applyBorder="1"/>
    <xf numFmtId="44" fontId="0" fillId="0" borderId="8" xfId="2" applyFont="1" applyBorder="1" applyAlignment="1" applyProtection="1"/>
    <xf numFmtId="165" fontId="0" fillId="0" borderId="9" xfId="0" applyBorder="1"/>
    <xf numFmtId="165" fontId="8" fillId="0" borderId="10" xfId="0" applyFont="1" applyBorder="1"/>
    <xf numFmtId="165" fontId="0" fillId="0" borderId="11" xfId="0" applyBorder="1"/>
    <xf numFmtId="165" fontId="0" fillId="0" borderId="10" xfId="0" applyBorder="1"/>
    <xf numFmtId="165" fontId="4" fillId="0" borderId="11" xfId="1" applyNumberFormat="1" applyFill="1" applyBorder="1" applyAlignment="1" applyProtection="1">
      <alignment horizontal="center"/>
    </xf>
    <xf numFmtId="165" fontId="0" fillId="0" borderId="8" xfId="0" applyBorder="1" applyAlignment="1">
      <alignment horizontal="center"/>
    </xf>
    <xf numFmtId="165" fontId="0" fillId="0" borderId="10" xfId="0" applyBorder="1" applyAlignment="1">
      <alignment horizontal="center"/>
    </xf>
    <xf numFmtId="165" fontId="4" fillId="0" borderId="0" xfId="1" applyNumberFormat="1" applyFill="1" applyBorder="1" applyProtection="1"/>
    <xf numFmtId="165" fontId="0" fillId="0" borderId="9" xfId="0" applyBorder="1" applyAlignment="1">
      <alignment horizontal="center"/>
    </xf>
    <xf numFmtId="165" fontId="0" fillId="0" borderId="11" xfId="0" applyBorder="1" applyAlignment="1">
      <alignment horizontal="center"/>
    </xf>
    <xf numFmtId="165" fontId="6" fillId="0" borderId="11" xfId="1" applyNumberFormat="1" applyFont="1" applyFill="1" applyBorder="1" applyProtection="1"/>
    <xf numFmtId="165" fontId="4" fillId="0" borderId="0" xfId="1" applyNumberFormat="1" applyFill="1" applyBorder="1" applyAlignment="1" applyProtection="1">
      <alignment horizontal="center"/>
    </xf>
    <xf numFmtId="49" fontId="7" fillId="0" borderId="0" xfId="0" applyNumberFormat="1" applyFont="1"/>
    <xf numFmtId="165" fontId="21" fillId="0" borderId="0" xfId="0" applyFont="1" applyProtection="1">
      <protection locked="0"/>
    </xf>
    <xf numFmtId="43" fontId="7" fillId="0" borderId="1" xfId="3" applyFont="1" applyFill="1" applyBorder="1" applyAlignment="1" applyProtection="1">
      <alignment horizontal="center" vertical="center" wrapText="1"/>
    </xf>
    <xf numFmtId="43" fontId="8" fillId="0" borderId="1" xfId="3" applyFont="1" applyFill="1" applyBorder="1" applyAlignment="1" applyProtection="1">
      <alignment horizontal="center" vertical="center" wrapText="1"/>
    </xf>
    <xf numFmtId="43" fontId="8" fillId="0" borderId="1" xfId="3" applyFont="1" applyBorder="1" applyAlignment="1" applyProtection="1"/>
    <xf numFmtId="43" fontId="11" fillId="0" borderId="23" xfId="3" applyFont="1" applyBorder="1" applyProtection="1">
      <protection locked="0"/>
    </xf>
    <xf numFmtId="43" fontId="13" fillId="0" borderId="20" xfId="3" applyFont="1" applyFill="1" applyBorder="1" applyProtection="1"/>
    <xf numFmtId="43" fontId="8" fillId="0" borderId="24" xfId="3" applyFont="1" applyBorder="1" applyProtection="1"/>
    <xf numFmtId="165" fontId="6" fillId="0" borderId="11" xfId="1" applyNumberFormat="1" applyFont="1" applyFill="1" applyBorder="1" applyAlignment="1" applyProtection="1">
      <alignment horizontal="center"/>
      <protection locked="0"/>
    </xf>
    <xf numFmtId="43" fontId="8" fillId="0" borderId="0" xfId="3" applyFont="1" applyProtection="1"/>
    <xf numFmtId="43" fontId="8" fillId="0" borderId="0" xfId="3" applyFont="1" applyAlignment="1" applyProtection="1">
      <alignment horizontal="left"/>
    </xf>
    <xf numFmtId="43" fontId="11" fillId="0" borderId="23" xfId="3" applyFont="1" applyBorder="1" applyProtection="1"/>
    <xf numFmtId="43" fontId="11" fillId="0" borderId="23" xfId="3" applyFont="1" applyBorder="1"/>
    <xf numFmtId="43" fontId="9" fillId="0" borderId="24" xfId="3" applyFont="1" applyFill="1" applyBorder="1" applyAlignment="1" applyProtection="1">
      <alignment horizontal="center"/>
    </xf>
    <xf numFmtId="43" fontId="0" fillId="0" borderId="0" xfId="3" applyFont="1" applyAlignment="1">
      <alignment horizontal="center"/>
    </xf>
    <xf numFmtId="1" fontId="7" fillId="3" borderId="3" xfId="3" applyNumberFormat="1" applyFont="1" applyFill="1" applyBorder="1" applyAlignment="1" applyProtection="1">
      <alignment horizontal="center" vertical="center"/>
    </xf>
    <xf numFmtId="1" fontId="7" fillId="3" borderId="1" xfId="3" applyNumberFormat="1" applyFont="1" applyFill="1" applyBorder="1" applyAlignment="1" applyProtection="1">
      <alignment horizontal="center" vertical="center"/>
    </xf>
    <xf numFmtId="165" fontId="22" fillId="0" borderId="0" xfId="0" applyFont="1" applyAlignment="1" applyProtection="1">
      <alignment vertical="top" wrapText="1"/>
      <protection locked="0"/>
    </xf>
    <xf numFmtId="165" fontId="9" fillId="0" borderId="0" xfId="0" applyFont="1" applyAlignment="1" applyProtection="1">
      <alignment vertical="top" wrapText="1"/>
      <protection locked="0"/>
    </xf>
    <xf numFmtId="164" fontId="7" fillId="0" borderId="0" xfId="0" applyNumberFormat="1" applyFont="1" applyProtection="1">
      <protection locked="0"/>
    </xf>
    <xf numFmtId="165" fontId="9" fillId="0" borderId="0" xfId="0" applyFont="1" applyAlignment="1">
      <alignment vertical="top" wrapText="1"/>
    </xf>
    <xf numFmtId="165" fontId="23" fillId="0" borderId="0" xfId="0" applyFont="1"/>
    <xf numFmtId="165" fontId="24" fillId="0" borderId="0" xfId="4" applyNumberFormat="1" applyFont="1" applyAlignment="1" applyProtection="1">
      <alignment horizontal="left" indent="1"/>
    </xf>
    <xf numFmtId="165" fontId="25" fillId="0" borderId="0" xfId="0" applyFont="1"/>
    <xf numFmtId="43" fontId="26" fillId="0" borderId="0" xfId="3" applyFont="1"/>
    <xf numFmtId="165" fontId="26" fillId="0" borderId="0" xfId="0" applyFont="1"/>
    <xf numFmtId="165" fontId="5" fillId="0" borderId="0" xfId="0" applyFont="1" applyAlignment="1">
      <alignment vertical="top" wrapText="1"/>
    </xf>
    <xf numFmtId="165" fontId="9" fillId="0" borderId="0" xfId="0" applyFont="1" applyAlignment="1">
      <alignment wrapText="1"/>
    </xf>
    <xf numFmtId="164" fontId="30" fillId="0" borderId="15" xfId="0" applyNumberFormat="1" applyFont="1" applyBorder="1" applyAlignment="1" applyProtection="1">
      <alignment horizontal="right" vertical="center"/>
      <protection locked="0"/>
    </xf>
    <xf numFmtId="165" fontId="30" fillId="0" borderId="32" xfId="0" applyFont="1" applyBorder="1" applyProtection="1">
      <protection locked="0"/>
    </xf>
    <xf numFmtId="165" fontId="22" fillId="0" borderId="0" xfId="0" applyFont="1" applyProtection="1">
      <protection locked="0"/>
    </xf>
    <xf numFmtId="165" fontId="30" fillId="0" borderId="0" xfId="0" applyFont="1" applyProtection="1">
      <protection locked="0"/>
    </xf>
    <xf numFmtId="165" fontId="22" fillId="0" borderId="5" xfId="0" applyFont="1" applyBorder="1" applyAlignment="1" applyProtection="1">
      <alignment horizontal="center" vertical="top" wrapText="1"/>
      <protection locked="0"/>
    </xf>
    <xf numFmtId="165" fontId="22" fillId="0" borderId="5" xfId="0" applyFont="1" applyBorder="1" applyAlignment="1" applyProtection="1">
      <alignment horizontal="center" vertical="center"/>
      <protection locked="0"/>
    </xf>
    <xf numFmtId="165" fontId="22" fillId="0" borderId="32" xfId="0" applyFont="1" applyBorder="1" applyProtection="1">
      <protection locked="0"/>
    </xf>
    <xf numFmtId="165" fontId="22" fillId="0" borderId="32" xfId="0" applyFont="1" applyBorder="1" applyAlignment="1" applyProtection="1">
      <alignment horizontal="left" indent="2"/>
      <protection locked="0"/>
    </xf>
    <xf numFmtId="165" fontId="31" fillId="0" borderId="0" xfId="4" applyNumberFormat="1" applyFont="1" applyProtection="1">
      <protection locked="0"/>
    </xf>
    <xf numFmtId="165" fontId="22" fillId="0" borderId="2" xfId="0" applyFont="1" applyBorder="1" applyAlignment="1" applyProtection="1">
      <alignment horizontal="right"/>
      <protection locked="0"/>
    </xf>
    <xf numFmtId="165" fontId="22" fillId="0" borderId="2" xfId="0" applyFont="1" applyBorder="1" applyProtection="1">
      <protection locked="0"/>
    </xf>
    <xf numFmtId="165" fontId="22" fillId="0" borderId="17" xfId="0" applyFont="1" applyBorder="1" applyAlignment="1" applyProtection="1">
      <alignment horizontal="center" vertical="center"/>
      <protection locked="0"/>
    </xf>
    <xf numFmtId="16" fontId="22" fillId="0" borderId="32" xfId="0" applyNumberFormat="1" applyFont="1" applyBorder="1" applyProtection="1">
      <protection locked="0"/>
    </xf>
    <xf numFmtId="16" fontId="22" fillId="0" borderId="0" xfId="0" applyNumberFormat="1" applyFont="1" applyProtection="1">
      <protection locked="0"/>
    </xf>
    <xf numFmtId="165" fontId="28" fillId="0" borderId="0" xfId="0" applyFont="1" applyAlignment="1" applyProtection="1">
      <alignment horizontal="left"/>
      <protection locked="0"/>
    </xf>
    <xf numFmtId="16" fontId="30" fillId="0" borderId="0" xfId="0" applyNumberFormat="1" applyFont="1" applyProtection="1">
      <protection locked="0"/>
    </xf>
    <xf numFmtId="165" fontId="22" fillId="0" borderId="7" xfId="0" applyFont="1" applyBorder="1" applyProtection="1">
      <protection locked="0"/>
    </xf>
    <xf numFmtId="165" fontId="22" fillId="0" borderId="10" xfId="0" applyFont="1" applyBorder="1" applyProtection="1">
      <protection locked="0"/>
    </xf>
    <xf numFmtId="165" fontId="29" fillId="0" borderId="13" xfId="0" applyFont="1" applyBorder="1" applyAlignment="1" applyProtection="1">
      <alignment horizontal="center"/>
      <protection locked="0"/>
    </xf>
    <xf numFmtId="165" fontId="28" fillId="0" borderId="7" xfId="0" applyFont="1" applyBorder="1" applyProtection="1">
      <protection locked="0"/>
    </xf>
    <xf numFmtId="165" fontId="29" fillId="0" borderId="8" xfId="0" applyFont="1" applyBorder="1" applyAlignment="1" applyProtection="1">
      <alignment horizontal="left"/>
      <protection locked="0"/>
    </xf>
    <xf numFmtId="165" fontId="29" fillId="0" borderId="47" xfId="0" applyFont="1" applyBorder="1" applyAlignment="1" applyProtection="1">
      <alignment horizontal="center"/>
      <protection locked="0"/>
    </xf>
    <xf numFmtId="49" fontId="23" fillId="0" borderId="0" xfId="0" applyNumberFormat="1" applyFont="1" applyProtection="1">
      <protection locked="0"/>
    </xf>
    <xf numFmtId="164" fontId="30" fillId="0" borderId="15" xfId="0" applyNumberFormat="1" applyFont="1" applyBorder="1" applyAlignment="1">
      <alignment horizontal="right" vertical="center"/>
    </xf>
    <xf numFmtId="165" fontId="22" fillId="0" borderId="15" xfId="0" applyFont="1" applyBorder="1" applyAlignment="1">
      <alignment vertical="center"/>
    </xf>
    <xf numFmtId="165" fontId="30" fillId="0" borderId="32" xfId="0" applyFont="1" applyBorder="1"/>
    <xf numFmtId="165" fontId="22" fillId="0" borderId="0" xfId="0" applyFont="1"/>
    <xf numFmtId="165" fontId="30" fillId="0" borderId="0" xfId="0" applyFont="1"/>
    <xf numFmtId="165" fontId="22" fillId="0" borderId="5" xfId="0" applyFont="1" applyBorder="1" applyAlignment="1">
      <alignment horizontal="center" vertical="top" wrapText="1"/>
    </xf>
    <xf numFmtId="165" fontId="22" fillId="0" borderId="5" xfId="0" applyFont="1" applyBorder="1" applyAlignment="1">
      <alignment horizontal="center" vertical="center"/>
    </xf>
    <xf numFmtId="165" fontId="22" fillId="0" borderId="32" xfId="0" applyFont="1" applyBorder="1"/>
    <xf numFmtId="165" fontId="22" fillId="0" borderId="32" xfId="0" applyFont="1" applyBorder="1" applyAlignment="1">
      <alignment horizontal="left" indent="2"/>
    </xf>
    <xf numFmtId="165" fontId="31" fillId="0" borderId="0" xfId="4" applyNumberFormat="1" applyFont="1"/>
    <xf numFmtId="165" fontId="22" fillId="0" borderId="1" xfId="0" applyFont="1" applyBorder="1" applyAlignment="1">
      <alignment wrapText="1"/>
    </xf>
    <xf numFmtId="43" fontId="22" fillId="0" borderId="2" xfId="3" applyFont="1" applyBorder="1" applyAlignment="1">
      <alignment horizontal="right"/>
    </xf>
    <xf numFmtId="43" fontId="22" fillId="0" borderId="2" xfId="3" applyFont="1" applyBorder="1"/>
    <xf numFmtId="165" fontId="22" fillId="0" borderId="17" xfId="0" applyFont="1" applyBorder="1" applyAlignment="1">
      <alignment horizontal="center" vertical="center"/>
    </xf>
    <xf numFmtId="16" fontId="22" fillId="0" borderId="32" xfId="0" applyNumberFormat="1" applyFont="1" applyBorder="1"/>
    <xf numFmtId="16" fontId="22" fillId="0" borderId="0" xfId="0" applyNumberFormat="1" applyFont="1"/>
    <xf numFmtId="165" fontId="28" fillId="0" borderId="0" xfId="0" applyFont="1" applyAlignment="1">
      <alignment horizontal="left"/>
    </xf>
    <xf numFmtId="16" fontId="30" fillId="0" borderId="0" xfId="0" applyNumberFormat="1" applyFont="1"/>
    <xf numFmtId="165" fontId="22" fillId="0" borderId="7" xfId="0" applyFont="1" applyBorder="1"/>
    <xf numFmtId="165" fontId="22" fillId="0" borderId="10" xfId="0" applyFont="1" applyBorder="1"/>
    <xf numFmtId="165" fontId="29" fillId="0" borderId="13" xfId="0" applyFont="1" applyBorder="1" applyAlignment="1">
      <alignment horizontal="center"/>
    </xf>
    <xf numFmtId="165" fontId="28" fillId="0" borderId="7" xfId="0" applyFont="1" applyBorder="1"/>
    <xf numFmtId="165" fontId="29" fillId="0" borderId="8" xfId="0" applyFont="1" applyBorder="1" applyAlignment="1">
      <alignment horizontal="left"/>
    </xf>
    <xf numFmtId="165" fontId="29" fillId="0" borderId="47" xfId="0" applyFont="1" applyBorder="1" applyAlignment="1">
      <alignment horizontal="center"/>
    </xf>
    <xf numFmtId="49" fontId="23" fillId="0" borderId="0" xfId="0" applyNumberFormat="1" applyFont="1"/>
    <xf numFmtId="165" fontId="34" fillId="0" borderId="0" xfId="0" applyFont="1"/>
    <xf numFmtId="49" fontId="2" fillId="3" borderId="19" xfId="0" applyNumberFormat="1" applyFont="1" applyFill="1" applyBorder="1" applyAlignment="1" applyProtection="1">
      <alignment vertical="center"/>
      <protection locked="0"/>
    </xf>
    <xf numFmtId="1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6" borderId="3" xfId="3" applyNumberFormat="1" applyFont="1" applyFill="1" applyBorder="1" applyAlignment="1" applyProtection="1">
      <alignment horizontal="center" vertical="center"/>
    </xf>
    <xf numFmtId="2" fontId="7" fillId="6" borderId="3" xfId="2" applyNumberFormat="1" applyFont="1" applyFill="1" applyBorder="1" applyAlignment="1" applyProtection="1">
      <alignment vertical="center"/>
    </xf>
    <xf numFmtId="43" fontId="7" fillId="6" borderId="1" xfId="3" applyFont="1" applyFill="1" applyBorder="1" applyAlignment="1" applyProtection="1">
      <alignment vertical="center"/>
    </xf>
    <xf numFmtId="43" fontId="7" fillId="3" borderId="1" xfId="3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6" borderId="1" xfId="3" applyNumberFormat="1" applyFont="1" applyFill="1" applyBorder="1" applyAlignment="1" applyProtection="1">
      <alignment horizontal="center" vertical="center"/>
    </xf>
    <xf numFmtId="2" fontId="7" fillId="6" borderId="1" xfId="2" applyNumberFormat="1" applyFont="1" applyFill="1" applyBorder="1" applyAlignment="1" applyProtection="1">
      <alignment vertical="center"/>
    </xf>
    <xf numFmtId="44" fontId="7" fillId="6" borderId="1" xfId="2" applyFont="1" applyFill="1" applyBorder="1" applyAlignment="1" applyProtection="1">
      <alignment vertical="center"/>
    </xf>
    <xf numFmtId="1" fontId="8" fillId="6" borderId="14" xfId="3" applyNumberFormat="1" applyFont="1" applyFill="1" applyBorder="1" applyAlignment="1" applyProtection="1">
      <alignment horizontal="center" vertical="center"/>
    </xf>
    <xf numFmtId="44" fontId="7" fillId="6" borderId="14" xfId="2" applyFont="1" applyFill="1" applyBorder="1" applyAlignment="1" applyProtection="1">
      <alignment vertical="center"/>
    </xf>
    <xf numFmtId="1" fontId="7" fillId="6" borderId="14" xfId="2" applyNumberFormat="1" applyFont="1" applyFill="1" applyBorder="1" applyAlignment="1" applyProtection="1">
      <alignment horizontal="center" vertical="center"/>
      <protection locked="0"/>
    </xf>
    <xf numFmtId="43" fontId="7" fillId="6" borderId="1" xfId="3" applyFont="1" applyFill="1" applyBorder="1" applyAlignment="1" applyProtection="1">
      <alignment horizontal="center" vertical="center"/>
      <protection locked="0"/>
    </xf>
    <xf numFmtId="43" fontId="23" fillId="6" borderId="1" xfId="3" applyFont="1" applyFill="1" applyBorder="1" applyAlignment="1" applyProtection="1">
      <alignment vertical="center"/>
    </xf>
    <xf numFmtId="43" fontId="7" fillId="6" borderId="1" xfId="3" applyFont="1" applyFill="1" applyBorder="1" applyAlignment="1" applyProtection="1">
      <alignment vertical="center"/>
      <protection locked="0"/>
    </xf>
    <xf numFmtId="167" fontId="8" fillId="3" borderId="1" xfId="5" applyNumberFormat="1" applyFont="1" applyFill="1" applyBorder="1" applyAlignment="1" applyProtection="1">
      <alignment vertical="top"/>
      <protection locked="0"/>
    </xf>
    <xf numFmtId="1" fontId="7" fillId="6" borderId="1" xfId="3" applyNumberFormat="1" applyFont="1" applyFill="1" applyBorder="1" applyAlignment="1" applyProtection="1">
      <alignment horizontal="center"/>
    </xf>
    <xf numFmtId="2" fontId="7" fillId="6" borderId="1" xfId="2" applyNumberFormat="1" applyFont="1" applyFill="1" applyBorder="1" applyAlignment="1" applyProtection="1">
      <alignment horizontal="right"/>
    </xf>
    <xf numFmtId="43" fontId="8" fillId="6" borderId="1" xfId="3" applyFont="1" applyFill="1" applyBorder="1" applyAlignment="1" applyProtection="1">
      <alignment vertical="center"/>
    </xf>
    <xf numFmtId="43" fontId="9" fillId="3" borderId="24" xfId="3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>
      <alignment vertical="center"/>
    </xf>
    <xf numFmtId="1" fontId="8" fillId="3" borderId="3" xfId="0" applyNumberFormat="1" applyFont="1" applyFill="1" applyBorder="1" applyAlignment="1">
      <alignment horizontal="center" vertical="center" wrapText="1"/>
    </xf>
    <xf numFmtId="43" fontId="7" fillId="6" borderId="3" xfId="3" applyFont="1" applyFill="1" applyBorder="1" applyAlignment="1" applyProtection="1">
      <alignment vertical="center"/>
    </xf>
    <xf numFmtId="43" fontId="7" fillId="3" borderId="1" xfId="3" applyFont="1" applyFill="1" applyBorder="1" applyAlignment="1" applyProtection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3" fontId="7" fillId="6" borderId="14" xfId="3" applyFont="1" applyFill="1" applyBorder="1" applyAlignment="1" applyProtection="1">
      <alignment vertical="center"/>
    </xf>
    <xf numFmtId="43" fontId="7" fillId="6" borderId="14" xfId="3" applyFont="1" applyFill="1" applyBorder="1" applyAlignment="1" applyProtection="1">
      <alignment horizontal="center" vertical="center"/>
    </xf>
    <xf numFmtId="1" fontId="7" fillId="6" borderId="1" xfId="2" applyNumberFormat="1" applyFont="1" applyFill="1" applyBorder="1" applyAlignment="1" applyProtection="1">
      <alignment horizontal="center" vertical="center"/>
    </xf>
    <xf numFmtId="167" fontId="8" fillId="3" borderId="1" xfId="5" applyNumberFormat="1" applyFont="1" applyFill="1" applyBorder="1" applyAlignment="1" applyProtection="1">
      <alignment vertical="top"/>
    </xf>
    <xf numFmtId="43" fontId="11" fillId="3" borderId="23" xfId="3" applyFont="1" applyFill="1" applyBorder="1" applyProtection="1"/>
    <xf numFmtId="43" fontId="11" fillId="3" borderId="23" xfId="3" applyFont="1" applyFill="1" applyBorder="1"/>
    <xf numFmtId="165" fontId="39" fillId="0" borderId="0" xfId="0" applyFont="1" applyProtection="1">
      <protection locked="0"/>
    </xf>
    <xf numFmtId="49" fontId="5" fillId="3" borderId="15" xfId="1" applyNumberFormat="1" applyFont="1" applyFill="1" applyBorder="1" applyAlignment="1" applyProtection="1">
      <alignment horizontal="left" shrinkToFit="1"/>
      <protection locked="0"/>
    </xf>
    <xf numFmtId="49" fontId="5" fillId="3" borderId="22" xfId="1" applyNumberFormat="1" applyFont="1" applyFill="1" applyBorder="1" applyAlignment="1" applyProtection="1">
      <alignment horizontal="left" shrinkToFit="1"/>
      <protection locked="0"/>
    </xf>
    <xf numFmtId="49" fontId="5" fillId="3" borderId="19" xfId="1" applyNumberFormat="1" applyFont="1" applyFill="1" applyBorder="1" applyAlignment="1" applyProtection="1">
      <alignment horizontal="left" shrinkToFit="1"/>
      <protection locked="0"/>
    </xf>
    <xf numFmtId="165" fontId="5" fillId="3" borderId="15" xfId="1" applyNumberFormat="1" applyFont="1" applyFill="1" applyBorder="1" applyAlignment="1" applyProtection="1">
      <alignment horizontal="left"/>
      <protection locked="0"/>
    </xf>
    <xf numFmtId="165" fontId="5" fillId="3" borderId="22" xfId="1" applyNumberFormat="1" applyFont="1" applyFill="1" applyBorder="1" applyAlignment="1" applyProtection="1">
      <alignment horizontal="left"/>
      <protection locked="0"/>
    </xf>
    <xf numFmtId="165" fontId="5" fillId="3" borderId="19" xfId="1" applyNumberFormat="1" applyFont="1" applyFill="1" applyBorder="1" applyAlignment="1" applyProtection="1">
      <alignment horizontal="left"/>
      <protection locked="0"/>
    </xf>
    <xf numFmtId="165" fontId="28" fillId="0" borderId="32" xfId="0" applyFont="1" applyBorder="1" applyAlignment="1" applyProtection="1">
      <alignment horizontal="center" vertical="center"/>
      <protection locked="0"/>
    </xf>
    <xf numFmtId="165" fontId="1" fillId="0" borderId="32" xfId="0" applyFont="1" applyBorder="1" applyAlignment="1" applyProtection="1">
      <alignment horizontal="center" vertical="center"/>
      <protection locked="0"/>
    </xf>
    <xf numFmtId="165" fontId="22" fillId="0" borderId="46" xfId="0" applyFont="1" applyBorder="1" applyAlignment="1" applyProtection="1">
      <alignment horizontal="left" vertical="center"/>
      <protection locked="0"/>
    </xf>
    <xf numFmtId="165" fontId="8" fillId="0" borderId="32" xfId="0" applyFont="1" applyBorder="1" applyAlignment="1" applyProtection="1">
      <alignment horizontal="left" vertical="center"/>
      <protection locked="0"/>
    </xf>
    <xf numFmtId="165" fontId="8" fillId="0" borderId="43" xfId="0" applyFont="1" applyBorder="1" applyAlignment="1" applyProtection="1">
      <alignment horizontal="left" vertical="center"/>
      <protection locked="0"/>
    </xf>
    <xf numFmtId="165" fontId="30" fillId="0" borderId="15" xfId="0" applyFont="1" applyBorder="1" applyAlignment="1" applyProtection="1">
      <alignment horizontal="center" vertical="center"/>
      <protection locked="0"/>
    </xf>
    <xf numFmtId="165" fontId="30" fillId="0" borderId="22" xfId="0" applyFont="1" applyBorder="1" applyAlignment="1" applyProtection="1">
      <alignment horizontal="center" vertical="center"/>
      <protection locked="0"/>
    </xf>
    <xf numFmtId="165" fontId="22" fillId="0" borderId="2" xfId="0" applyFont="1" applyBorder="1" applyAlignment="1" applyProtection="1">
      <alignment horizontal="left" vertical="center" wrapText="1"/>
      <protection locked="0"/>
    </xf>
    <xf numFmtId="165" fontId="8" fillId="0" borderId="14" xfId="0" applyFont="1" applyBorder="1" applyAlignment="1" applyProtection="1">
      <alignment horizontal="left" vertical="center" wrapText="1"/>
      <protection locked="0"/>
    </xf>
    <xf numFmtId="165" fontId="8" fillId="0" borderId="23" xfId="0" applyFont="1" applyBorder="1" applyAlignment="1" applyProtection="1">
      <alignment horizontal="left" vertical="center" wrapText="1"/>
      <protection locked="0"/>
    </xf>
    <xf numFmtId="165" fontId="30" fillId="0" borderId="0" xfId="0" applyFont="1" applyAlignment="1">
      <alignment horizontal="center"/>
    </xf>
    <xf numFmtId="165" fontId="2" fillId="0" borderId="0" xfId="0" applyFont="1" applyAlignment="1">
      <alignment horizontal="center"/>
    </xf>
    <xf numFmtId="165" fontId="32" fillId="0" borderId="0" xfId="0" applyFont="1" applyAlignment="1" applyProtection="1">
      <alignment horizontal="center"/>
      <protection locked="0"/>
    </xf>
    <xf numFmtId="165" fontId="16" fillId="0" borderId="0" xfId="0" applyFont="1" applyAlignment="1" applyProtection="1">
      <alignment horizontal="center"/>
      <protection locked="0"/>
    </xf>
    <xf numFmtId="165" fontId="2" fillId="0" borderId="0" xfId="0" applyFont="1" applyAlignment="1" applyProtection="1">
      <alignment horizontal="right" indent="1"/>
      <protection locked="0"/>
    </xf>
    <xf numFmtId="165" fontId="30" fillId="0" borderId="0" xfId="0" applyFont="1" applyAlignment="1" applyProtection="1">
      <alignment horizontal="right" indent="1"/>
      <protection locked="0"/>
    </xf>
    <xf numFmtId="165" fontId="11" fillId="3" borderId="37" xfId="1" applyNumberFormat="1" applyFont="1" applyFill="1" applyBorder="1" applyAlignment="1" applyProtection="1">
      <alignment horizontal="left" vertical="top" wrapText="1"/>
      <protection locked="0"/>
    </xf>
    <xf numFmtId="165" fontId="11" fillId="3" borderId="38" xfId="1" applyNumberFormat="1" applyFont="1" applyFill="1" applyBorder="1" applyAlignment="1" applyProtection="1">
      <alignment horizontal="left" vertical="top" wrapText="1"/>
      <protection locked="0"/>
    </xf>
    <xf numFmtId="165" fontId="11" fillId="3" borderId="39" xfId="1" applyNumberFormat="1" applyFont="1" applyFill="1" applyBorder="1" applyAlignment="1" applyProtection="1">
      <alignment horizontal="left" vertical="top" wrapText="1"/>
      <protection locked="0"/>
    </xf>
    <xf numFmtId="165" fontId="11" fillId="3" borderId="40" xfId="1" applyNumberFormat="1" applyFont="1" applyFill="1" applyBorder="1" applyAlignment="1" applyProtection="1">
      <alignment horizontal="left" vertical="top" wrapText="1"/>
      <protection locked="0"/>
    </xf>
    <xf numFmtId="165" fontId="11" fillId="3" borderId="0" xfId="1" applyNumberFormat="1" applyFont="1" applyFill="1" applyBorder="1" applyAlignment="1" applyProtection="1">
      <alignment horizontal="left" vertical="top" wrapText="1"/>
      <protection locked="0"/>
    </xf>
    <xf numFmtId="165" fontId="11" fillId="3" borderId="41" xfId="1" applyNumberFormat="1" applyFont="1" applyFill="1" applyBorder="1" applyAlignment="1" applyProtection="1">
      <alignment horizontal="left" vertical="top" wrapText="1"/>
      <protection locked="0"/>
    </xf>
    <xf numFmtId="165" fontId="11" fillId="3" borderId="42" xfId="1" applyNumberFormat="1" applyFont="1" applyFill="1" applyBorder="1" applyAlignment="1" applyProtection="1">
      <alignment horizontal="left" vertical="top" wrapText="1"/>
      <protection locked="0"/>
    </xf>
    <xf numFmtId="165" fontId="11" fillId="3" borderId="32" xfId="1" applyNumberFormat="1" applyFont="1" applyFill="1" applyBorder="1" applyAlignment="1" applyProtection="1">
      <alignment horizontal="left" vertical="top" wrapText="1"/>
      <protection locked="0"/>
    </xf>
    <xf numFmtId="165" fontId="11" fillId="3" borderId="43" xfId="1" applyNumberFormat="1" applyFont="1" applyFill="1" applyBorder="1" applyAlignment="1" applyProtection="1">
      <alignment horizontal="left" vertical="top" wrapText="1"/>
      <protection locked="0"/>
    </xf>
    <xf numFmtId="165" fontId="22" fillId="0" borderId="1" xfId="0" applyFont="1" applyBorder="1" applyAlignment="1" applyProtection="1">
      <alignment horizontal="center" vertical="center" wrapText="1"/>
      <protection locked="0"/>
    </xf>
    <xf numFmtId="165" fontId="8" fillId="0" borderId="1" xfId="0" applyFont="1" applyBorder="1" applyAlignment="1" applyProtection="1">
      <alignment horizontal="center" vertical="center" wrapText="1"/>
      <protection locked="0"/>
    </xf>
    <xf numFmtId="165" fontId="22" fillId="0" borderId="37" xfId="0" applyFont="1" applyBorder="1" applyAlignment="1" applyProtection="1">
      <alignment horizontal="center" vertical="center"/>
      <protection locked="0"/>
    </xf>
    <xf numFmtId="165" fontId="8" fillId="0" borderId="38" xfId="0" applyFont="1" applyBorder="1" applyAlignment="1" applyProtection="1">
      <alignment horizontal="center" vertical="center"/>
      <protection locked="0"/>
    </xf>
    <xf numFmtId="165" fontId="8" fillId="0" borderId="39" xfId="0" applyFont="1" applyBorder="1" applyAlignment="1" applyProtection="1">
      <alignment horizontal="center" vertical="center"/>
      <protection locked="0"/>
    </xf>
    <xf numFmtId="165" fontId="8" fillId="0" borderId="42" xfId="0" applyFont="1" applyBorder="1" applyAlignment="1" applyProtection="1">
      <alignment horizontal="center" vertical="center"/>
      <protection locked="0"/>
    </xf>
    <xf numFmtId="165" fontId="8" fillId="0" borderId="32" xfId="0" applyFont="1" applyBorder="1" applyAlignment="1" applyProtection="1">
      <alignment horizontal="center" vertical="center"/>
      <protection locked="0"/>
    </xf>
    <xf numFmtId="165" fontId="8" fillId="0" borderId="43" xfId="0" applyFont="1" applyBorder="1" applyAlignment="1" applyProtection="1">
      <alignment horizontal="center" vertical="center"/>
      <protection locked="0"/>
    </xf>
    <xf numFmtId="165" fontId="22" fillId="0" borderId="45" xfId="0" applyFont="1" applyBorder="1" applyAlignment="1" applyProtection="1">
      <alignment horizontal="center" vertical="center" wrapText="1"/>
      <protection locked="0"/>
    </xf>
    <xf numFmtId="165" fontId="8" fillId="0" borderId="3" xfId="0" applyFont="1" applyBorder="1" applyAlignment="1" applyProtection="1">
      <alignment horizontal="center" vertical="center" wrapText="1"/>
      <protection locked="0"/>
    </xf>
    <xf numFmtId="165" fontId="22" fillId="6" borderId="45" xfId="0" applyFont="1" applyFill="1" applyBorder="1" applyAlignment="1" applyProtection="1">
      <alignment horizontal="center" vertical="center" wrapText="1"/>
      <protection locked="0"/>
    </xf>
    <xf numFmtId="165" fontId="8" fillId="5" borderId="3" xfId="0" applyFont="1" applyFill="1" applyBorder="1" applyAlignment="1" applyProtection="1">
      <alignment horizontal="center" vertical="center" wrapText="1"/>
      <protection locked="0"/>
    </xf>
    <xf numFmtId="166" fontId="22" fillId="6" borderId="45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4" xfId="0" applyFont="1" applyBorder="1" applyAlignment="1" applyProtection="1">
      <alignment horizontal="center" vertical="top"/>
      <protection locked="0"/>
    </xf>
    <xf numFmtId="165" fontId="8" fillId="0" borderId="12" xfId="0" applyFont="1" applyBorder="1" applyAlignment="1" applyProtection="1">
      <alignment horizontal="center" vertical="top"/>
      <protection locked="0"/>
    </xf>
    <xf numFmtId="165" fontId="8" fillId="0" borderId="6" xfId="0" applyFont="1" applyBorder="1" applyAlignment="1" applyProtection="1">
      <alignment horizontal="center" vertical="top"/>
      <protection locked="0"/>
    </xf>
    <xf numFmtId="165" fontId="0" fillId="3" borderId="37" xfId="1" applyNumberFormat="1" applyFont="1" applyFill="1" applyBorder="1" applyAlignment="1" applyProtection="1">
      <alignment horizontal="left" vertical="top" wrapText="1"/>
      <protection locked="0"/>
    </xf>
    <xf numFmtId="165" fontId="0" fillId="3" borderId="38" xfId="1" applyNumberFormat="1" applyFont="1" applyFill="1" applyBorder="1" applyAlignment="1" applyProtection="1">
      <alignment horizontal="left" vertical="top" wrapText="1"/>
      <protection locked="0"/>
    </xf>
    <xf numFmtId="165" fontId="0" fillId="3" borderId="39" xfId="1" applyNumberFormat="1" applyFont="1" applyFill="1" applyBorder="1" applyAlignment="1" applyProtection="1">
      <alignment horizontal="left" vertical="top" wrapText="1"/>
      <protection locked="0"/>
    </xf>
    <xf numFmtId="165" fontId="0" fillId="3" borderId="40" xfId="1" applyNumberFormat="1" applyFont="1" applyFill="1" applyBorder="1" applyAlignment="1" applyProtection="1">
      <alignment horizontal="left" vertical="top" wrapText="1"/>
      <protection locked="0"/>
    </xf>
    <xf numFmtId="165" fontId="0" fillId="3" borderId="0" xfId="1" applyNumberFormat="1" applyFont="1" applyFill="1" applyBorder="1" applyAlignment="1" applyProtection="1">
      <alignment horizontal="left" vertical="top" wrapText="1"/>
      <protection locked="0"/>
    </xf>
    <xf numFmtId="165" fontId="0" fillId="3" borderId="41" xfId="1" applyNumberFormat="1" applyFont="1" applyFill="1" applyBorder="1" applyAlignment="1" applyProtection="1">
      <alignment horizontal="left" vertical="top" wrapText="1"/>
      <protection locked="0"/>
    </xf>
    <xf numFmtId="165" fontId="0" fillId="3" borderId="42" xfId="1" applyNumberFormat="1" applyFont="1" applyFill="1" applyBorder="1" applyAlignment="1" applyProtection="1">
      <alignment horizontal="left" vertical="top" wrapText="1"/>
      <protection locked="0"/>
    </xf>
    <xf numFmtId="165" fontId="0" fillId="3" borderId="32" xfId="1" applyNumberFormat="1" applyFont="1" applyFill="1" applyBorder="1" applyAlignment="1" applyProtection="1">
      <alignment horizontal="left" vertical="top" wrapText="1"/>
      <protection locked="0"/>
    </xf>
    <xf numFmtId="165" fontId="0" fillId="3" borderId="43" xfId="1" applyNumberFormat="1" applyFont="1" applyFill="1" applyBorder="1" applyAlignment="1" applyProtection="1">
      <alignment horizontal="left" vertical="top" wrapText="1"/>
      <protection locked="0"/>
    </xf>
    <xf numFmtId="165" fontId="22" fillId="7" borderId="2" xfId="0" applyFont="1" applyFill="1" applyBorder="1" applyAlignment="1" applyProtection="1">
      <alignment horizontal="left" vertical="center" wrapText="1"/>
      <protection locked="0"/>
    </xf>
    <xf numFmtId="165" fontId="8" fillId="4" borderId="14" xfId="0" applyFont="1" applyFill="1" applyBorder="1" applyAlignment="1" applyProtection="1">
      <alignment horizontal="left" vertical="center" wrapText="1"/>
      <protection locked="0"/>
    </xf>
    <xf numFmtId="165" fontId="8" fillId="4" borderId="23" xfId="0" applyFont="1" applyFill="1" applyBorder="1" applyAlignment="1" applyProtection="1">
      <alignment horizontal="left" vertical="center" wrapText="1"/>
      <protection locked="0"/>
    </xf>
    <xf numFmtId="1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2" xfId="0" applyFont="1" applyBorder="1" applyAlignment="1" applyProtection="1">
      <alignment horizontal="left" vertical="top"/>
      <protection locked="0"/>
    </xf>
    <xf numFmtId="165" fontId="8" fillId="0" borderId="14" xfId="0" applyFont="1" applyBorder="1" applyAlignment="1" applyProtection="1">
      <alignment horizontal="left" vertical="top"/>
      <protection locked="0"/>
    </xf>
    <xf numFmtId="165" fontId="22" fillId="0" borderId="0" xfId="0" applyFont="1" applyAlignment="1" applyProtection="1">
      <alignment horizontal="left" wrapText="1"/>
      <protection locked="0"/>
    </xf>
    <xf numFmtId="165" fontId="8" fillId="0" borderId="0" xfId="0" applyFont="1" applyAlignment="1" applyProtection="1">
      <alignment horizontal="left" wrapText="1"/>
      <protection locked="0"/>
    </xf>
    <xf numFmtId="165" fontId="2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22" fillId="0" borderId="2" xfId="0" applyFont="1" applyBorder="1" applyAlignment="1" applyProtection="1">
      <alignment horizontal="right"/>
      <protection locked="0"/>
    </xf>
    <xf numFmtId="165" fontId="9" fillId="0" borderId="14" xfId="0" applyFont="1" applyBorder="1" applyAlignment="1" applyProtection="1">
      <alignment horizontal="right"/>
      <protection locked="0"/>
    </xf>
    <xf numFmtId="165" fontId="22" fillId="0" borderId="44" xfId="0" applyFont="1" applyBorder="1" applyAlignment="1" applyProtection="1">
      <alignment horizontal="center" wrapText="1"/>
      <protection locked="0"/>
    </xf>
    <xf numFmtId="165" fontId="9" fillId="0" borderId="20" xfId="0" applyFont="1" applyBorder="1" applyAlignment="1" applyProtection="1">
      <alignment horizontal="center" wrapText="1"/>
      <protection locked="0"/>
    </xf>
    <xf numFmtId="165" fontId="22" fillId="0" borderId="7" xfId="0" applyFont="1" applyBorder="1" applyAlignment="1" applyProtection="1">
      <alignment horizontal="center" vertical="top" wrapText="1"/>
      <protection locked="0"/>
    </xf>
    <xf numFmtId="165" fontId="11" fillId="0" borderId="8" xfId="0" applyFont="1" applyBorder="1" applyAlignment="1" applyProtection="1">
      <alignment horizontal="center" vertical="top" wrapText="1"/>
      <protection locked="0"/>
    </xf>
    <xf numFmtId="165" fontId="11" fillId="0" borderId="9" xfId="0" applyFont="1" applyBorder="1" applyAlignment="1" applyProtection="1">
      <alignment horizontal="center" vertical="top" wrapText="1"/>
      <protection locked="0"/>
    </xf>
    <xf numFmtId="165" fontId="11" fillId="0" borderId="10" xfId="0" applyFont="1" applyBorder="1" applyAlignment="1" applyProtection="1">
      <alignment horizontal="center" vertical="top" wrapText="1"/>
      <protection locked="0"/>
    </xf>
    <xf numFmtId="165" fontId="11" fillId="0" borderId="0" xfId="0" applyFont="1" applyAlignment="1" applyProtection="1">
      <alignment horizontal="center" vertical="top" wrapText="1"/>
      <protection locked="0"/>
    </xf>
    <xf numFmtId="165" fontId="11" fillId="0" borderId="11" xfId="0" applyFont="1" applyBorder="1" applyAlignment="1" applyProtection="1">
      <alignment horizontal="center" vertical="top" wrapText="1"/>
      <protection locked="0"/>
    </xf>
    <xf numFmtId="165" fontId="11" fillId="0" borderId="34" xfId="0" applyFont="1" applyBorder="1" applyAlignment="1" applyProtection="1">
      <alignment horizontal="center" vertical="top" wrapText="1"/>
      <protection locked="0"/>
    </xf>
    <xf numFmtId="165" fontId="11" fillId="0" borderId="35" xfId="0" applyFont="1" applyBorder="1" applyAlignment="1" applyProtection="1">
      <alignment horizontal="center" vertical="top" wrapText="1"/>
      <protection locked="0"/>
    </xf>
    <xf numFmtId="165" fontId="11" fillId="0" borderId="36" xfId="0" applyFont="1" applyBorder="1" applyAlignment="1" applyProtection="1">
      <alignment horizontal="center" vertical="top" wrapText="1"/>
      <protection locked="0"/>
    </xf>
    <xf numFmtId="165" fontId="22" fillId="0" borderId="45" xfId="0" applyFont="1" applyBorder="1" applyAlignment="1" applyProtection="1">
      <alignment horizontal="center" wrapText="1"/>
      <protection locked="0"/>
    </xf>
    <xf numFmtId="165" fontId="9" fillId="0" borderId="3" xfId="0" applyFont="1" applyBorder="1" applyAlignment="1" applyProtection="1">
      <alignment horizontal="center" wrapText="1"/>
      <protection locked="0"/>
    </xf>
    <xf numFmtId="17" fontId="4" fillId="0" borderId="32" xfId="1" applyNumberFormat="1" applyFill="1" applyBorder="1" applyAlignment="1" applyProtection="1">
      <alignment horizontal="center"/>
      <protection locked="0"/>
    </xf>
    <xf numFmtId="165" fontId="4" fillId="0" borderId="32" xfId="1" applyNumberFormat="1" applyFill="1" applyBorder="1" applyAlignment="1" applyProtection="1">
      <alignment horizontal="center"/>
      <protection locked="0"/>
    </xf>
    <xf numFmtId="165" fontId="29" fillId="0" borderId="33" xfId="0" applyFont="1" applyBorder="1" applyAlignment="1" applyProtection="1">
      <alignment horizontal="center"/>
      <protection locked="0"/>
    </xf>
    <xf numFmtId="165" fontId="0" fillId="0" borderId="12" xfId="0" applyBorder="1" applyAlignment="1" applyProtection="1">
      <alignment horizontal="center"/>
      <protection locked="0"/>
    </xf>
    <xf numFmtId="165" fontId="29" fillId="0" borderId="12" xfId="0" applyFont="1" applyBorder="1" applyAlignment="1" applyProtection="1">
      <alignment horizontal="center"/>
      <protection locked="0"/>
    </xf>
    <xf numFmtId="165" fontId="4" fillId="0" borderId="31" xfId="1" applyNumberFormat="1" applyFill="1" applyBorder="1" applyAlignment="1" applyProtection="1">
      <alignment horizontal="center"/>
      <protection locked="0"/>
    </xf>
    <xf numFmtId="165" fontId="6" fillId="0" borderId="32" xfId="1" applyNumberFormat="1" applyFont="1" applyFill="1" applyBorder="1" applyAlignment="1" applyProtection="1">
      <protection locked="0"/>
    </xf>
    <xf numFmtId="165" fontId="6" fillId="0" borderId="32" xfId="1" applyNumberFormat="1" applyFont="1" applyFill="1" applyBorder="1" applyAlignment="1" applyProtection="1">
      <alignment horizontal="center"/>
      <protection locked="0"/>
    </xf>
    <xf numFmtId="17" fontId="6" fillId="0" borderId="32" xfId="1" applyNumberFormat="1" applyFont="1" applyFill="1" applyBorder="1" applyAlignment="1" applyProtection="1">
      <alignment horizontal="center"/>
      <protection locked="0"/>
    </xf>
    <xf numFmtId="165" fontId="36" fillId="0" borderId="12" xfId="0" applyFont="1" applyBorder="1" applyAlignment="1" applyProtection="1">
      <alignment horizontal="center"/>
      <protection locked="0"/>
    </xf>
    <xf numFmtId="49" fontId="23" fillId="0" borderId="0" xfId="0" applyNumberFormat="1" applyFont="1" applyAlignment="1" applyProtection="1">
      <alignment horizontal="left" wrapText="1"/>
      <protection locked="0"/>
    </xf>
    <xf numFmtId="165" fontId="18" fillId="0" borderId="25" xfId="0" applyFont="1" applyBorder="1" applyAlignment="1" applyProtection="1">
      <alignment horizontal="left" vertical="center" wrapText="1"/>
      <protection locked="0"/>
    </xf>
    <xf numFmtId="165" fontId="18" fillId="0" borderId="26" xfId="0" applyFont="1" applyBorder="1" applyAlignment="1" applyProtection="1">
      <alignment horizontal="left" vertical="center" wrapText="1"/>
      <protection locked="0"/>
    </xf>
    <xf numFmtId="165" fontId="18" fillId="0" borderId="27" xfId="0" applyFont="1" applyBorder="1" applyAlignment="1" applyProtection="1">
      <alignment horizontal="left" vertical="center" wrapText="1"/>
      <protection locked="0"/>
    </xf>
    <xf numFmtId="165" fontId="18" fillId="0" borderId="28" xfId="0" applyFont="1" applyBorder="1" applyAlignment="1" applyProtection="1">
      <alignment horizontal="left" vertical="center" wrapText="1"/>
      <protection locked="0"/>
    </xf>
    <xf numFmtId="165" fontId="23" fillId="0" borderId="29" xfId="0" applyFont="1" applyBorder="1" applyAlignment="1" applyProtection="1">
      <alignment horizontal="center"/>
      <protection locked="0"/>
    </xf>
    <xf numFmtId="165" fontId="11" fillId="0" borderId="30" xfId="0" applyFont="1" applyBorder="1" applyAlignment="1" applyProtection="1">
      <alignment horizontal="center"/>
      <protection locked="0"/>
    </xf>
    <xf numFmtId="165" fontId="4" fillId="0" borderId="32" xfId="1" applyNumberFormat="1" applyFill="1" applyBorder="1" applyAlignment="1" applyProtection="1">
      <protection locked="0"/>
    </xf>
    <xf numFmtId="165" fontId="28" fillId="0" borderId="7" xfId="0" applyFont="1" applyBorder="1" applyAlignment="1" applyProtection="1">
      <alignment horizontal="center" vertical="center" wrapText="1"/>
      <protection locked="0"/>
    </xf>
    <xf numFmtId="165" fontId="0" fillId="0" borderId="8" xfId="0" applyBorder="1" applyAlignment="1" applyProtection="1">
      <alignment horizontal="center" vertical="center" wrapText="1"/>
      <protection locked="0"/>
    </xf>
    <xf numFmtId="165" fontId="0" fillId="0" borderId="9" xfId="0" applyBorder="1" applyAlignment="1" applyProtection="1">
      <alignment horizontal="center" vertical="center" wrapText="1"/>
      <protection locked="0"/>
    </xf>
    <xf numFmtId="165" fontId="0" fillId="0" borderId="10" xfId="0" applyBorder="1" applyAlignment="1" applyProtection="1">
      <alignment horizontal="center" vertical="center" wrapText="1"/>
      <protection locked="0"/>
    </xf>
    <xf numFmtId="165" fontId="0" fillId="0" borderId="0" xfId="0" applyAlignment="1" applyProtection="1">
      <alignment horizontal="center" vertical="center" wrapText="1"/>
      <protection locked="0"/>
    </xf>
    <xf numFmtId="165" fontId="0" fillId="0" borderId="11" xfId="0" applyBorder="1" applyAlignment="1" applyProtection="1">
      <alignment horizontal="center" vertical="center" wrapText="1"/>
      <protection locked="0"/>
    </xf>
    <xf numFmtId="165" fontId="27" fillId="0" borderId="34" xfId="4" applyNumberFormat="1" applyFont="1" applyBorder="1" applyAlignment="1" applyProtection="1">
      <alignment horizontal="center"/>
      <protection locked="0"/>
    </xf>
    <xf numFmtId="165" fontId="17" fillId="0" borderId="35" xfId="4" applyNumberFormat="1" applyFont="1" applyBorder="1" applyAlignment="1" applyProtection="1">
      <alignment horizontal="center"/>
      <protection locked="0"/>
    </xf>
    <xf numFmtId="165" fontId="17" fillId="0" borderId="36" xfId="4" applyNumberFormat="1" applyFont="1" applyBorder="1" applyAlignment="1" applyProtection="1">
      <alignment horizontal="center"/>
      <protection locked="0"/>
    </xf>
    <xf numFmtId="165" fontId="6" fillId="0" borderId="31" xfId="1" applyNumberFormat="1" applyFont="1" applyFill="1" applyBorder="1" applyAlignment="1" applyProtection="1">
      <alignment horizontal="center"/>
      <protection locked="0"/>
    </xf>
    <xf numFmtId="165" fontId="23" fillId="0" borderId="29" xfId="0" applyFont="1" applyBorder="1" applyAlignment="1">
      <alignment horizontal="center"/>
    </xf>
    <xf numFmtId="165" fontId="11" fillId="0" borderId="30" xfId="0" applyFont="1" applyBorder="1" applyAlignment="1">
      <alignment horizontal="center"/>
    </xf>
    <xf numFmtId="165" fontId="18" fillId="0" borderId="25" xfId="0" applyFont="1" applyBorder="1" applyAlignment="1">
      <alignment horizontal="left" vertical="center" wrapText="1"/>
    </xf>
    <xf numFmtId="165" fontId="18" fillId="0" borderId="26" xfId="0" applyFont="1" applyBorder="1" applyAlignment="1">
      <alignment horizontal="left" vertical="center" wrapText="1"/>
    </xf>
    <xf numFmtId="165" fontId="18" fillId="0" borderId="27" xfId="0" applyFont="1" applyBorder="1" applyAlignment="1">
      <alignment horizontal="left" vertical="center" wrapText="1"/>
    </xf>
    <xf numFmtId="165" fontId="18" fillId="0" borderId="28" xfId="0" applyFont="1" applyBorder="1" applyAlignment="1">
      <alignment horizontal="left" vertical="center" wrapText="1"/>
    </xf>
    <xf numFmtId="165" fontId="4" fillId="0" borderId="31" xfId="1" applyNumberFormat="1" applyFill="1" applyBorder="1" applyAlignment="1" applyProtection="1">
      <alignment horizontal="center"/>
    </xf>
    <xf numFmtId="165" fontId="4" fillId="0" borderId="32" xfId="1" applyNumberFormat="1" applyFill="1" applyBorder="1" applyAlignment="1" applyProtection="1">
      <alignment horizontal="center"/>
    </xf>
    <xf numFmtId="165" fontId="32" fillId="0" borderId="0" xfId="0" applyFont="1" applyAlignment="1">
      <alignment horizontal="center"/>
    </xf>
    <xf numFmtId="165" fontId="16" fillId="0" borderId="0" xfId="0" applyFont="1" applyAlignment="1">
      <alignment horizontal="center"/>
    </xf>
    <xf numFmtId="165" fontId="29" fillId="0" borderId="12" xfId="0" applyFont="1" applyBorder="1" applyAlignment="1">
      <alignment horizontal="center"/>
    </xf>
    <xf numFmtId="165" fontId="0" fillId="0" borderId="12" xfId="0" applyBorder="1" applyAlignment="1">
      <alignment horizontal="center"/>
    </xf>
    <xf numFmtId="165" fontId="29" fillId="0" borderId="33" xfId="0" applyFont="1" applyBorder="1" applyAlignment="1">
      <alignment horizontal="center"/>
    </xf>
    <xf numFmtId="165" fontId="22" fillId="0" borderId="2" xfId="0" applyFont="1" applyBorder="1" applyAlignment="1">
      <alignment horizontal="left" vertical="center" wrapText="1"/>
    </xf>
    <xf numFmtId="165" fontId="8" fillId="0" borderId="14" xfId="0" applyFont="1" applyBorder="1" applyAlignment="1">
      <alignment horizontal="left" vertical="center" wrapText="1"/>
    </xf>
    <xf numFmtId="165" fontId="8" fillId="0" borderId="23" xfId="0" applyFont="1" applyBorder="1" applyAlignment="1">
      <alignment horizontal="left" vertical="center" wrapText="1"/>
    </xf>
    <xf numFmtId="165" fontId="22" fillId="7" borderId="2" xfId="0" applyFont="1" applyFill="1" applyBorder="1" applyAlignment="1">
      <alignment horizontal="left" vertical="center" wrapText="1"/>
    </xf>
    <xf numFmtId="165" fontId="8" fillId="4" borderId="14" xfId="0" applyFont="1" applyFill="1" applyBorder="1" applyAlignment="1">
      <alignment horizontal="left" vertical="center" wrapText="1"/>
    </xf>
    <xf numFmtId="165" fontId="8" fillId="4" borderId="23" xfId="0" applyFont="1" applyFill="1" applyBorder="1" applyAlignment="1">
      <alignment horizontal="left" vertical="center" wrapText="1"/>
    </xf>
    <xf numFmtId="165" fontId="0" fillId="3" borderId="37" xfId="1" applyNumberFormat="1" applyFont="1" applyFill="1" applyBorder="1" applyAlignment="1" applyProtection="1">
      <alignment horizontal="left" vertical="top" wrapText="1"/>
    </xf>
    <xf numFmtId="165" fontId="0" fillId="3" borderId="38" xfId="1" applyNumberFormat="1" applyFont="1" applyFill="1" applyBorder="1" applyAlignment="1" applyProtection="1">
      <alignment horizontal="left" vertical="top" wrapText="1"/>
    </xf>
    <xf numFmtId="165" fontId="0" fillId="3" borderId="39" xfId="1" applyNumberFormat="1" applyFont="1" applyFill="1" applyBorder="1" applyAlignment="1" applyProtection="1">
      <alignment horizontal="left" vertical="top" wrapText="1"/>
    </xf>
    <xf numFmtId="165" fontId="0" fillId="3" borderId="40" xfId="1" applyNumberFormat="1" applyFont="1" applyFill="1" applyBorder="1" applyAlignment="1" applyProtection="1">
      <alignment horizontal="left" vertical="top" wrapText="1"/>
    </xf>
    <xf numFmtId="165" fontId="0" fillId="3" borderId="0" xfId="1" applyNumberFormat="1" applyFont="1" applyFill="1" applyBorder="1" applyAlignment="1" applyProtection="1">
      <alignment horizontal="left" vertical="top" wrapText="1"/>
    </xf>
    <xf numFmtId="165" fontId="0" fillId="3" borderId="41" xfId="1" applyNumberFormat="1" applyFont="1" applyFill="1" applyBorder="1" applyAlignment="1" applyProtection="1">
      <alignment horizontal="left" vertical="top" wrapText="1"/>
    </xf>
    <xf numFmtId="165" fontId="0" fillId="3" borderId="42" xfId="1" applyNumberFormat="1" applyFont="1" applyFill="1" applyBorder="1" applyAlignment="1" applyProtection="1">
      <alignment horizontal="left" vertical="top" wrapText="1"/>
    </xf>
    <xf numFmtId="165" fontId="0" fillId="3" borderId="32" xfId="1" applyNumberFormat="1" applyFont="1" applyFill="1" applyBorder="1" applyAlignment="1" applyProtection="1">
      <alignment horizontal="left" vertical="top" wrapText="1"/>
    </xf>
    <xf numFmtId="165" fontId="0" fillId="3" borderId="43" xfId="1" applyNumberFormat="1" applyFont="1" applyFill="1" applyBorder="1" applyAlignment="1" applyProtection="1">
      <alignment horizontal="left" vertical="top" wrapText="1"/>
    </xf>
    <xf numFmtId="17" fontId="4" fillId="0" borderId="32" xfId="1" applyNumberFormat="1" applyFill="1" applyBorder="1" applyAlignment="1" applyProtection="1">
      <alignment horizontal="center"/>
    </xf>
    <xf numFmtId="165" fontId="23" fillId="3" borderId="37" xfId="1" applyNumberFormat="1" applyFont="1" applyFill="1" applyBorder="1" applyAlignment="1" applyProtection="1">
      <alignment horizontal="left" vertical="top" wrapText="1"/>
    </xf>
    <xf numFmtId="165" fontId="11" fillId="3" borderId="38" xfId="1" applyNumberFormat="1" applyFont="1" applyFill="1" applyBorder="1" applyAlignment="1" applyProtection="1">
      <alignment horizontal="left" vertical="top" wrapText="1"/>
    </xf>
    <xf numFmtId="165" fontId="11" fillId="3" borderId="39" xfId="1" applyNumberFormat="1" applyFont="1" applyFill="1" applyBorder="1" applyAlignment="1" applyProtection="1">
      <alignment horizontal="left" vertical="top" wrapText="1"/>
    </xf>
    <xf numFmtId="165" fontId="11" fillId="3" borderId="40" xfId="1" applyNumberFormat="1" applyFont="1" applyFill="1" applyBorder="1" applyAlignment="1" applyProtection="1">
      <alignment horizontal="left" vertical="top" wrapText="1"/>
    </xf>
    <xf numFmtId="165" fontId="11" fillId="3" borderId="0" xfId="1" applyNumberFormat="1" applyFont="1" applyFill="1" applyBorder="1" applyAlignment="1" applyProtection="1">
      <alignment horizontal="left" vertical="top" wrapText="1"/>
    </xf>
    <xf numFmtId="165" fontId="11" fillId="3" borderId="41" xfId="1" applyNumberFormat="1" applyFont="1" applyFill="1" applyBorder="1" applyAlignment="1" applyProtection="1">
      <alignment horizontal="left" vertical="top" wrapText="1"/>
    </xf>
    <xf numFmtId="165" fontId="11" fillId="3" borderId="42" xfId="1" applyNumberFormat="1" applyFont="1" applyFill="1" applyBorder="1" applyAlignment="1" applyProtection="1">
      <alignment horizontal="left" vertical="top" wrapText="1"/>
    </xf>
    <xf numFmtId="165" fontId="11" fillId="3" borderId="32" xfId="1" applyNumberFormat="1" applyFont="1" applyFill="1" applyBorder="1" applyAlignment="1" applyProtection="1">
      <alignment horizontal="left" vertical="top" wrapText="1"/>
    </xf>
    <xf numFmtId="165" fontId="11" fillId="3" borderId="43" xfId="1" applyNumberFormat="1" applyFont="1" applyFill="1" applyBorder="1" applyAlignment="1" applyProtection="1">
      <alignment horizontal="left" vertical="top" wrapText="1"/>
    </xf>
    <xf numFmtId="165" fontId="22" fillId="0" borderId="4" xfId="0" applyFont="1" applyBorder="1" applyAlignment="1">
      <alignment horizontal="center" vertical="top"/>
    </xf>
    <xf numFmtId="165" fontId="8" fillId="0" borderId="12" xfId="0" applyFont="1" applyBorder="1" applyAlignment="1">
      <alignment horizontal="center" vertical="top"/>
    </xf>
    <xf numFmtId="165" fontId="8" fillId="0" borderId="6" xfId="0" applyFont="1" applyBorder="1" applyAlignment="1">
      <alignment horizontal="center" vertical="top"/>
    </xf>
    <xf numFmtId="165" fontId="28" fillId="0" borderId="32" xfId="0" applyFont="1" applyBorder="1" applyAlignment="1">
      <alignment horizontal="center" vertical="center"/>
    </xf>
    <xf numFmtId="165" fontId="1" fillId="0" borderId="32" xfId="0" applyFont="1" applyBorder="1" applyAlignment="1">
      <alignment horizontal="center" vertical="center"/>
    </xf>
    <xf numFmtId="165" fontId="22" fillId="0" borderId="1" xfId="0" applyFont="1" applyBorder="1" applyAlignment="1">
      <alignment horizontal="center" vertical="center" wrapText="1"/>
    </xf>
    <xf numFmtId="165" fontId="8" fillId="0" borderId="1" xfId="0" applyFont="1" applyBorder="1" applyAlignment="1">
      <alignment horizontal="center" vertical="center" wrapText="1"/>
    </xf>
    <xf numFmtId="165" fontId="22" fillId="0" borderId="37" xfId="0" applyFont="1" applyBorder="1" applyAlignment="1">
      <alignment horizontal="center" vertical="center"/>
    </xf>
    <xf numFmtId="165" fontId="8" fillId="0" borderId="38" xfId="0" applyFont="1" applyBorder="1" applyAlignment="1">
      <alignment horizontal="center" vertical="center"/>
    </xf>
    <xf numFmtId="165" fontId="8" fillId="0" borderId="39" xfId="0" applyFont="1" applyBorder="1" applyAlignment="1">
      <alignment horizontal="center" vertical="center"/>
    </xf>
    <xf numFmtId="165" fontId="8" fillId="0" borderId="42" xfId="0" applyFont="1" applyBorder="1" applyAlignment="1">
      <alignment horizontal="center" vertical="center"/>
    </xf>
    <xf numFmtId="165" fontId="8" fillId="0" borderId="32" xfId="0" applyFont="1" applyBorder="1" applyAlignment="1">
      <alignment horizontal="center" vertical="center"/>
    </xf>
    <xf numFmtId="165" fontId="8" fillId="0" borderId="43" xfId="0" applyFont="1" applyBorder="1" applyAlignment="1">
      <alignment horizontal="center" vertical="center"/>
    </xf>
    <xf numFmtId="165" fontId="22" fillId="0" borderId="45" xfId="0" applyFont="1" applyBorder="1" applyAlignment="1">
      <alignment horizontal="center" vertical="center" wrapText="1"/>
    </xf>
    <xf numFmtId="165" fontId="8" fillId="0" borderId="3" xfId="0" applyFont="1" applyBorder="1" applyAlignment="1">
      <alignment horizontal="center" vertical="center" wrapText="1"/>
    </xf>
    <xf numFmtId="165" fontId="22" fillId="6" borderId="45" xfId="0" applyFont="1" applyFill="1" applyBorder="1" applyAlignment="1">
      <alignment horizontal="center" vertical="center" wrapText="1"/>
    </xf>
    <xf numFmtId="165" fontId="8" fillId="5" borderId="3" xfId="0" applyFont="1" applyFill="1" applyBorder="1" applyAlignment="1">
      <alignment horizontal="center" vertical="center" wrapText="1"/>
    </xf>
    <xf numFmtId="166" fontId="22" fillId="6" borderId="45" xfId="0" applyNumberFormat="1" applyFont="1" applyFill="1" applyBorder="1" applyAlignment="1">
      <alignment horizontal="center" vertical="center" wrapText="1"/>
    </xf>
    <xf numFmtId="166" fontId="8" fillId="5" borderId="3" xfId="0" applyNumberFormat="1" applyFont="1" applyFill="1" applyBorder="1" applyAlignment="1">
      <alignment horizontal="center" vertical="center" wrapText="1"/>
    </xf>
    <xf numFmtId="165" fontId="30" fillId="3" borderId="15" xfId="1" applyNumberFormat="1" applyFont="1" applyFill="1" applyBorder="1" applyAlignment="1" applyProtection="1">
      <alignment horizontal="left"/>
    </xf>
    <xf numFmtId="165" fontId="5" fillId="3" borderId="22" xfId="1" applyNumberFormat="1" applyFont="1" applyFill="1" applyBorder="1" applyAlignment="1" applyProtection="1">
      <alignment horizontal="left"/>
    </xf>
    <xf numFmtId="165" fontId="5" fillId="3" borderId="19" xfId="1" applyNumberFormat="1" applyFont="1" applyFill="1" applyBorder="1" applyAlignment="1" applyProtection="1">
      <alignment horizontal="left"/>
    </xf>
    <xf numFmtId="165" fontId="30" fillId="0" borderId="0" xfId="0" applyFont="1" applyAlignment="1">
      <alignment horizontal="right" indent="1"/>
    </xf>
    <xf numFmtId="165" fontId="2" fillId="0" borderId="11" xfId="0" applyFont="1" applyBorder="1" applyAlignment="1">
      <alignment horizontal="right" indent="1"/>
    </xf>
    <xf numFmtId="165" fontId="2" fillId="0" borderId="0" xfId="0" applyFont="1" applyAlignment="1">
      <alignment horizontal="right" indent="1"/>
    </xf>
    <xf numFmtId="165" fontId="22" fillId="0" borderId="0" xfId="0" applyFont="1" applyAlignment="1">
      <alignment horizontal="right"/>
    </xf>
    <xf numFmtId="165" fontId="8" fillId="0" borderId="0" xfId="0" applyFont="1" applyAlignment="1">
      <alignment horizontal="right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 wrapText="1"/>
    </xf>
    <xf numFmtId="1" fontId="8" fillId="4" borderId="23" xfId="0" applyNumberFormat="1" applyFont="1" applyFill="1" applyBorder="1" applyAlignment="1">
      <alignment horizontal="center" vertical="center" wrapText="1"/>
    </xf>
    <xf numFmtId="165" fontId="22" fillId="0" borderId="2" xfId="0" applyFont="1" applyBorder="1" applyAlignment="1">
      <alignment horizontal="left" vertical="top"/>
    </xf>
    <xf numFmtId="165" fontId="8" fillId="0" borderId="14" xfId="0" applyFont="1" applyBorder="1" applyAlignment="1">
      <alignment horizontal="left" vertical="top"/>
    </xf>
    <xf numFmtId="165" fontId="22" fillId="0" borderId="7" xfId="0" applyFont="1" applyBorder="1" applyAlignment="1">
      <alignment horizontal="center" vertical="top" wrapText="1"/>
    </xf>
    <xf numFmtId="165" fontId="22" fillId="0" borderId="8" xfId="0" applyFont="1" applyBorder="1" applyAlignment="1">
      <alignment horizontal="center" vertical="top" wrapText="1"/>
    </xf>
    <xf numFmtId="165" fontId="22" fillId="0" borderId="9" xfId="0" applyFont="1" applyBorder="1" applyAlignment="1">
      <alignment horizontal="center" vertical="top" wrapText="1"/>
    </xf>
    <xf numFmtId="165" fontId="22" fillId="0" borderId="10" xfId="0" applyFont="1" applyBorder="1" applyAlignment="1">
      <alignment horizontal="center" vertical="top" wrapText="1"/>
    </xf>
    <xf numFmtId="165" fontId="22" fillId="0" borderId="0" xfId="0" applyFont="1" applyAlignment="1">
      <alignment horizontal="center" vertical="top" wrapText="1"/>
    </xf>
    <xf numFmtId="165" fontId="22" fillId="0" borderId="11" xfId="0" applyFont="1" applyBorder="1" applyAlignment="1">
      <alignment horizontal="center" vertical="top" wrapText="1"/>
    </xf>
    <xf numFmtId="165" fontId="22" fillId="0" borderId="34" xfId="0" applyFont="1" applyBorder="1" applyAlignment="1">
      <alignment horizontal="center" vertical="top" wrapText="1"/>
    </xf>
    <xf numFmtId="165" fontId="22" fillId="0" borderId="35" xfId="0" applyFont="1" applyBorder="1" applyAlignment="1">
      <alignment horizontal="center" vertical="top" wrapText="1"/>
    </xf>
    <xf numFmtId="165" fontId="22" fillId="0" borderId="36" xfId="0" applyFont="1" applyBorder="1" applyAlignment="1">
      <alignment horizontal="center" vertical="top" wrapText="1"/>
    </xf>
    <xf numFmtId="43" fontId="22" fillId="0" borderId="2" xfId="3" applyFont="1" applyBorder="1" applyAlignment="1">
      <alignment horizontal="right"/>
    </xf>
    <xf numFmtId="43" fontId="9" fillId="0" borderId="14" xfId="3" applyFont="1" applyBorder="1" applyAlignment="1">
      <alignment horizontal="right"/>
    </xf>
    <xf numFmtId="165" fontId="22" fillId="0" borderId="44" xfId="0" applyFont="1" applyBorder="1" applyAlignment="1">
      <alignment horizontal="center" wrapText="1"/>
    </xf>
    <xf numFmtId="165" fontId="9" fillId="0" borderId="20" xfId="0" applyFont="1" applyBorder="1" applyAlignment="1">
      <alignment horizontal="center" wrapText="1"/>
    </xf>
    <xf numFmtId="165" fontId="22" fillId="0" borderId="46" xfId="0" applyFont="1" applyBorder="1" applyAlignment="1">
      <alignment horizontal="left" vertical="center"/>
    </xf>
    <xf numFmtId="165" fontId="8" fillId="0" borderId="32" xfId="0" applyFont="1" applyBorder="1" applyAlignment="1">
      <alignment horizontal="left" vertical="center"/>
    </xf>
    <xf numFmtId="165" fontId="8" fillId="0" borderId="43" xfId="0" applyFont="1" applyBorder="1" applyAlignment="1">
      <alignment horizontal="left" vertical="center"/>
    </xf>
    <xf numFmtId="165" fontId="22" fillId="0" borderId="0" xfId="0" applyFont="1" applyAlignment="1">
      <alignment horizontal="left" wrapText="1"/>
    </xf>
    <xf numFmtId="165" fontId="8" fillId="0" borderId="0" xfId="0" applyFont="1" applyAlignment="1">
      <alignment horizontal="left" wrapText="1"/>
    </xf>
    <xf numFmtId="165" fontId="4" fillId="0" borderId="32" xfId="1" applyNumberFormat="1" applyFill="1" applyBorder="1" applyAlignment="1" applyProtection="1"/>
    <xf numFmtId="17" fontId="4" fillId="0" borderId="32" xfId="1" applyNumberFormat="1" applyFill="1" applyBorder="1" applyAlignment="1" applyProtection="1"/>
    <xf numFmtId="165" fontId="27" fillId="0" borderId="34" xfId="4" applyNumberFormat="1" applyFont="1" applyBorder="1" applyAlignment="1" applyProtection="1">
      <alignment horizontal="center"/>
    </xf>
    <xf numFmtId="165" fontId="17" fillId="0" borderId="35" xfId="4" applyNumberFormat="1" applyFont="1" applyBorder="1" applyAlignment="1" applyProtection="1">
      <alignment horizontal="center"/>
    </xf>
    <xf numFmtId="165" fontId="17" fillId="0" borderId="36" xfId="4" applyNumberFormat="1" applyFont="1" applyBorder="1" applyAlignment="1" applyProtection="1">
      <alignment horizontal="center"/>
    </xf>
    <xf numFmtId="165" fontId="6" fillId="0" borderId="31" xfId="1" applyNumberFormat="1" applyFont="1" applyFill="1" applyBorder="1" applyAlignment="1" applyProtection="1">
      <alignment horizontal="center"/>
    </xf>
    <xf numFmtId="165" fontId="6" fillId="0" borderId="32" xfId="1" applyNumberFormat="1" applyFont="1" applyFill="1" applyBorder="1" applyAlignment="1" applyProtection="1">
      <alignment horizontal="center"/>
    </xf>
    <xf numFmtId="165" fontId="6" fillId="0" borderId="32" xfId="1" applyNumberFormat="1" applyFont="1" applyFill="1" applyBorder="1" applyAlignment="1" applyProtection="1"/>
    <xf numFmtId="17" fontId="6" fillId="0" borderId="32" xfId="1" applyNumberFormat="1" applyFont="1" applyFill="1" applyBorder="1" applyAlignment="1" applyProtection="1">
      <alignment horizontal="center"/>
    </xf>
    <xf numFmtId="165" fontId="28" fillId="0" borderId="7" xfId="0" applyFont="1" applyBorder="1" applyAlignment="1">
      <alignment horizontal="center" vertical="center" wrapText="1"/>
    </xf>
    <xf numFmtId="165" fontId="0" fillId="0" borderId="8" xfId="0" applyBorder="1" applyAlignment="1">
      <alignment horizontal="center" vertical="center" wrapText="1"/>
    </xf>
    <xf numFmtId="165" fontId="0" fillId="0" borderId="9" xfId="0" applyBorder="1" applyAlignment="1">
      <alignment horizontal="center" vertical="center" wrapText="1"/>
    </xf>
    <xf numFmtId="165" fontId="0" fillId="0" borderId="10" xfId="0" applyBorder="1" applyAlignment="1">
      <alignment horizontal="center" vertical="center" wrapText="1"/>
    </xf>
    <xf numFmtId="165" fontId="0" fillId="0" borderId="0" xfId="0" applyAlignment="1">
      <alignment horizontal="center" vertical="center" wrapText="1"/>
    </xf>
    <xf numFmtId="165" fontId="0" fillId="0" borderId="11" xfId="0" applyBorder="1" applyAlignment="1">
      <alignment horizontal="center" vertical="center" wrapText="1"/>
    </xf>
    <xf numFmtId="165" fontId="34" fillId="0" borderId="45" xfId="0" applyFont="1" applyBorder="1" applyAlignment="1">
      <alignment horizontal="center" vertical="center" wrapText="1"/>
    </xf>
    <xf numFmtId="165" fontId="38" fillId="0" borderId="3" xfId="0" applyFont="1" applyBorder="1" applyAlignment="1">
      <alignment horizontal="center" vertical="center" wrapText="1"/>
    </xf>
    <xf numFmtId="165" fontId="22" fillId="0" borderId="45" xfId="0" applyFont="1" applyBorder="1" applyAlignment="1">
      <alignment horizontal="center" wrapText="1"/>
    </xf>
    <xf numFmtId="165" fontId="9" fillId="0" borderId="3" xfId="0" applyFont="1" applyBorder="1" applyAlignment="1">
      <alignment horizontal="center" wrapText="1"/>
    </xf>
    <xf numFmtId="165" fontId="0" fillId="0" borderId="12" xfId="0" applyBorder="1" applyAlignment="1" applyProtection="1">
      <protection locked="0"/>
    </xf>
    <xf numFmtId="165" fontId="37" fillId="0" borderId="12" xfId="0" applyFont="1" applyBorder="1" applyAlignment="1" applyProtection="1">
      <protection locked="0"/>
    </xf>
    <xf numFmtId="165" fontId="0" fillId="0" borderId="12" xfId="0" applyBorder="1" applyAlignment="1"/>
  </cellXfs>
  <cellStyles count="6">
    <cellStyle name="20% - Accent3" xfId="1" builtinId="38"/>
    <cellStyle name="Comma" xfId="3" builtinId="3"/>
    <cellStyle name="Currency" xfId="2" builtinId="4"/>
    <cellStyle name="Hyperlink" xfId="4" builtinId="8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</xdr:row>
          <xdr:rowOff>142875</xdr:rowOff>
        </xdr:from>
        <xdr:to>
          <xdr:col>6</xdr:col>
          <xdr:colOff>447675</xdr:colOff>
          <xdr:row>7</xdr:row>
          <xdr:rowOff>76200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en-CA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</xdr:row>
          <xdr:rowOff>133350</xdr:rowOff>
        </xdr:from>
        <xdr:to>
          <xdr:col>5</xdr:col>
          <xdr:colOff>381000</xdr:colOff>
          <xdr:row>7</xdr:row>
          <xdr:rowOff>104775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en-CA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</xdr:row>
          <xdr:rowOff>133350</xdr:rowOff>
        </xdr:from>
        <xdr:to>
          <xdr:col>5</xdr:col>
          <xdr:colOff>381000</xdr:colOff>
          <xdr:row>7</xdr:row>
          <xdr:rowOff>104775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en-CA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5</xdr:row>
          <xdr:rowOff>133350</xdr:rowOff>
        </xdr:from>
        <xdr:to>
          <xdr:col>5</xdr:col>
          <xdr:colOff>371475</xdr:colOff>
          <xdr:row>7</xdr:row>
          <xdr:rowOff>104775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3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en-CA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fmws.ca/CFMWS/media/images/documents/8.0%20About%20Us/Travel%20Services/Appendix-D-e-06APR23.pdf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cfmws.ca/CFMWS/media/images/documents/8.0%20About%20Us/Travel%20Services/Appendix-D-e-06APR23.pdf" TargetMode="External"/><Relationship Id="rId1" Type="http://schemas.openxmlformats.org/officeDocument/2006/relationships/hyperlink" Target="https://cfmws.ca/CFMWS/media/images/documents/8.0%20About%20Us/8.4%20Policies%20and%20Publications/8.4.5/Policies/DelegationofAuthorities_e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fmws.ca/CFMWS/media/images/documents/8.0%20About%20Us/Travel%20Services/Appendix-D-e-06APR23.pdf" TargetMode="External"/><Relationship Id="rId7" Type="http://schemas.openxmlformats.org/officeDocument/2006/relationships/ctrlProp" Target="../ctrlProps/ctrlProp2.xml"/><Relationship Id="rId2" Type="http://schemas.openxmlformats.org/officeDocument/2006/relationships/hyperlink" Target="https://cfmws.ca/CFMWS/media/images/documents/8.0%20About%20Us/Travel%20Services/Appendix-D-e-06APR23.pdf" TargetMode="External"/><Relationship Id="rId1" Type="http://schemas.openxmlformats.org/officeDocument/2006/relationships/hyperlink" Target="https://cfmws.ca/CFMWS/media/images/documents/8.0%20About%20Us/8.4%20Policies%20and%20Publications/8.4.5/Policies/DelegationofAuthorities_e.pdf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fmws.ca/CFMWS/media/images/documents/8.0%20About%20Us/Travel%20Services/Appendix-D-e-06APR23.pdf" TargetMode="External"/><Relationship Id="rId7" Type="http://schemas.openxmlformats.org/officeDocument/2006/relationships/ctrlProp" Target="../ctrlProps/ctrlProp3.xml"/><Relationship Id="rId2" Type="http://schemas.openxmlformats.org/officeDocument/2006/relationships/hyperlink" Target="https://cfmws.ca/CFMWS/media/images/documents/8.0%20About%20Us/Travel%20Services/Appendix-D-e-06APR23.pdf" TargetMode="External"/><Relationship Id="rId1" Type="http://schemas.openxmlformats.org/officeDocument/2006/relationships/hyperlink" Target="https://cfmws.ca/CFMWS/media/images/documents/8.0%20About%20Us/8.4%20Policies%20and%20Publications/8.4.5/Policies/DelegationofAuthorities_e.pdf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fmws.ca/CFMWS/media/images/documents/8.0%20About%20Us/Travel%20Services/Appendix-D-e-06APR23.pdf" TargetMode="External"/><Relationship Id="rId7" Type="http://schemas.openxmlformats.org/officeDocument/2006/relationships/ctrlProp" Target="../ctrlProps/ctrlProp4.xml"/><Relationship Id="rId2" Type="http://schemas.openxmlformats.org/officeDocument/2006/relationships/hyperlink" Target="https://cfmws.ca/CFMWS/media/images/documents/8.0%20About%20Us/Travel%20Services/Appendix-D-e-06APR23.pdf" TargetMode="External"/><Relationship Id="rId1" Type="http://schemas.openxmlformats.org/officeDocument/2006/relationships/hyperlink" Target="https://cfmws.ca/CFMWS/media/images/documents/8.0%20About%20Us/8.4%20Policies%20and%20Publications/8.4.5/Policies/DelegationofAuthorities_e.pdf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D2861-FD7A-4CAB-A822-EFD22A474A06}">
  <sheetPr codeName="Sheet1"/>
  <dimension ref="A1:Z88"/>
  <sheetViews>
    <sheetView tabSelected="1" topLeftCell="A10" zoomScale="85" zoomScaleNormal="85" zoomScalePageLayoutView="90" workbookViewId="0">
      <selection activeCell="A17" sqref="A17"/>
    </sheetView>
  </sheetViews>
  <sheetFormatPr defaultColWidth="9.140625" defaultRowHeight="12.75"/>
  <cols>
    <col min="1" max="1" width="12.5703125" style="5" customWidth="1"/>
    <col min="2" max="2" width="12.140625" style="5" customWidth="1"/>
    <col min="3" max="3" width="11.42578125" style="5" customWidth="1"/>
    <col min="4" max="4" width="15" style="5" customWidth="1"/>
    <col min="5" max="5" width="10.7109375" style="5" customWidth="1"/>
    <col min="6" max="6" width="10" style="5" customWidth="1"/>
    <col min="7" max="7" width="10.42578125" style="5" customWidth="1"/>
    <col min="8" max="8" width="12.7109375" style="5" customWidth="1"/>
    <col min="9" max="9" width="11.42578125" style="5" customWidth="1"/>
    <col min="10" max="10" width="12.7109375" style="5" customWidth="1"/>
    <col min="11" max="11" width="18.7109375" style="5" customWidth="1"/>
    <col min="12" max="13" width="13.5703125" style="5" customWidth="1"/>
    <col min="14" max="16384" width="9.140625" style="5"/>
  </cols>
  <sheetData>
    <row r="1" spans="1:26" s="1" customFormat="1" ht="14.25">
      <c r="A1" s="5"/>
      <c r="B1" s="5"/>
      <c r="C1" s="5"/>
      <c r="D1" s="5"/>
      <c r="E1" s="5"/>
      <c r="M1" s="2"/>
      <c r="Y1" s="3"/>
    </row>
    <row r="2" spans="1:26" s="1" customFormat="1" ht="18">
      <c r="A2" s="244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"/>
      <c r="Z2" s="3"/>
    </row>
    <row r="3" spans="1:26" s="1" customFormat="1" ht="18.75" thickBot="1">
      <c r="A3" s="5"/>
      <c r="B3" s="5"/>
      <c r="C3" s="6"/>
      <c r="D3" s="6"/>
      <c r="E3" s="6"/>
      <c r="F3" s="6"/>
      <c r="G3" s="6"/>
      <c r="H3" s="6"/>
      <c r="I3" s="6"/>
      <c r="J3" s="6"/>
      <c r="K3" s="6"/>
      <c r="M3" s="59" t="s">
        <v>1</v>
      </c>
      <c r="Y3" s="3"/>
    </row>
    <row r="4" spans="1:26" s="1" customFormat="1" ht="16.5" thickBot="1">
      <c r="A4" s="247" t="s">
        <v>2</v>
      </c>
      <c r="B4" s="246"/>
      <c r="C4" s="226"/>
      <c r="D4" s="227"/>
      <c r="E4" s="227"/>
      <c r="F4" s="227"/>
      <c r="G4" s="228"/>
      <c r="H4" s="10"/>
      <c r="I4" s="144" t="s">
        <v>3</v>
      </c>
      <c r="J4" s="193"/>
      <c r="K4" s="144" t="s">
        <v>4</v>
      </c>
      <c r="L4" s="193"/>
      <c r="M4" s="60">
        <v>1</v>
      </c>
      <c r="Y4" s="3"/>
    </row>
    <row r="5" spans="1:26" s="1" customFormat="1" ht="16.5" thickBot="1">
      <c r="A5" s="247" t="s">
        <v>5</v>
      </c>
      <c r="B5" s="246"/>
      <c r="C5" s="229"/>
      <c r="D5" s="230"/>
      <c r="E5" s="230"/>
      <c r="F5" s="230"/>
      <c r="G5" s="231"/>
      <c r="I5" s="144" t="s">
        <v>3</v>
      </c>
      <c r="J5" s="193"/>
      <c r="K5" s="144" t="s">
        <v>4</v>
      </c>
      <c r="L5" s="193"/>
      <c r="M5" s="60">
        <v>0</v>
      </c>
      <c r="Y5" s="3"/>
    </row>
    <row r="6" spans="1:26" s="1" customFormat="1" ht="18.75" customHeight="1" thickBot="1">
      <c r="A6" s="246"/>
      <c r="B6" s="246"/>
      <c r="C6" s="7"/>
      <c r="D6" s="7"/>
      <c r="I6" s="144" t="s">
        <v>3</v>
      </c>
      <c r="J6" s="193"/>
      <c r="K6" s="144" t="s">
        <v>4</v>
      </c>
      <c r="L6" s="193"/>
      <c r="M6" s="60">
        <v>0</v>
      </c>
      <c r="T6" s="3"/>
    </row>
    <row r="7" spans="1:26" s="1" customFormat="1" ht="16.5" thickBot="1">
      <c r="A7" s="11"/>
      <c r="B7" s="237" t="s">
        <v>6</v>
      </c>
      <c r="C7" s="238"/>
      <c r="D7" s="238"/>
      <c r="E7" s="238"/>
      <c r="F7" s="238"/>
      <c r="G7" s="55"/>
      <c r="H7" s="10"/>
      <c r="I7" s="10"/>
      <c r="J7" s="9"/>
      <c r="L7" s="56"/>
      <c r="X7" s="3"/>
    </row>
    <row r="8" spans="1:26" s="1" customFormat="1" ht="15.75">
      <c r="A8" s="14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M8" s="2"/>
      <c r="Y8" s="3"/>
    </row>
    <row r="9" spans="1:26" s="1" customFormat="1" ht="14.25">
      <c r="A9" s="248"/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50"/>
      <c r="Y9" s="3"/>
    </row>
    <row r="10" spans="1:26" s="1" customFormat="1" ht="14.25">
      <c r="A10" s="251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3"/>
      <c r="Y10" s="3"/>
    </row>
    <row r="11" spans="1:26" s="1" customFormat="1" ht="14.25">
      <c r="A11" s="25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Y11" s="3"/>
    </row>
    <row r="12" spans="1:26" s="1" customFormat="1" ht="15" customHeight="1">
      <c r="A12" s="251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3"/>
      <c r="Y12" s="3"/>
    </row>
    <row r="13" spans="1:26" s="1" customFormat="1" ht="15" customHeight="1">
      <c r="A13" s="251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3"/>
      <c r="Y13" s="3"/>
    </row>
    <row r="14" spans="1:26" s="1" customFormat="1" ht="15" customHeight="1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6"/>
      <c r="Y14" s="3"/>
    </row>
    <row r="15" spans="1:26" s="1" customFormat="1" ht="14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M15" s="2"/>
      <c r="Y15" s="3"/>
    </row>
    <row r="16" spans="1:26" s="1" customFormat="1" ht="15">
      <c r="A16" s="225" t="s">
        <v>8</v>
      </c>
      <c r="B16" s="13"/>
      <c r="C16" s="13"/>
      <c r="M16" s="2"/>
      <c r="Y16" s="3"/>
    </row>
    <row r="17" spans="1:25" s="14" customFormat="1" ht="15">
      <c r="A17" s="146" t="s">
        <v>9</v>
      </c>
    </row>
    <row r="18" spans="1:25" s="14" customFormat="1"/>
    <row r="19" spans="1:25" s="1" customFormat="1" ht="15.75">
      <c r="A19" s="147" t="s">
        <v>10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2"/>
      <c r="Y19" s="3"/>
    </row>
    <row r="20" spans="1:25" s="1" customFormat="1" ht="15">
      <c r="A20" s="13"/>
      <c r="B20" s="13"/>
      <c r="C20" s="13"/>
      <c r="K20" s="232" t="s">
        <v>11</v>
      </c>
      <c r="L20" s="233"/>
      <c r="M20" s="233"/>
      <c r="Y20" s="3"/>
    </row>
    <row r="21" spans="1:25" s="1" customFormat="1" ht="60" customHeight="1">
      <c r="A21" s="257" t="s">
        <v>12</v>
      </c>
      <c r="B21" s="258"/>
      <c r="C21" s="258"/>
      <c r="D21" s="259" t="s">
        <v>13</v>
      </c>
      <c r="E21" s="260"/>
      <c r="F21" s="261"/>
      <c r="G21" s="265" t="s">
        <v>14</v>
      </c>
      <c r="H21" s="265" t="s">
        <v>15</v>
      </c>
      <c r="I21" s="265" t="s">
        <v>16</v>
      </c>
      <c r="J21" s="265" t="s">
        <v>17</v>
      </c>
      <c r="K21" s="267" t="s">
        <v>18</v>
      </c>
      <c r="L21" s="265" t="s">
        <v>19</v>
      </c>
      <c r="M21" s="269" t="s">
        <v>20</v>
      </c>
      <c r="Y21" s="3"/>
    </row>
    <row r="22" spans="1:25" s="1" customFormat="1" ht="23.25" customHeight="1">
      <c r="A22" s="258"/>
      <c r="B22" s="258"/>
      <c r="C22" s="258"/>
      <c r="D22" s="262"/>
      <c r="E22" s="263"/>
      <c r="F22" s="264"/>
      <c r="G22" s="266"/>
      <c r="H22" s="266"/>
      <c r="I22" s="266"/>
      <c r="J22" s="266"/>
      <c r="K22" s="268"/>
      <c r="L22" s="266"/>
      <c r="M22" s="270"/>
      <c r="Y22" s="3"/>
    </row>
    <row r="23" spans="1:25" s="1" customFormat="1" ht="15.75" thickBot="1">
      <c r="A23" s="271" t="s">
        <v>21</v>
      </c>
      <c r="B23" s="272"/>
      <c r="C23" s="273"/>
      <c r="D23" s="148" t="s">
        <v>22</v>
      </c>
      <c r="E23" s="148" t="s">
        <v>23</v>
      </c>
      <c r="F23" s="148" t="s">
        <v>24</v>
      </c>
      <c r="G23" s="28"/>
      <c r="H23" s="27" t="s">
        <v>25</v>
      </c>
      <c r="I23" s="29" t="s">
        <v>26</v>
      </c>
      <c r="J23" s="29" t="s">
        <v>27</v>
      </c>
      <c r="K23" s="149" t="s">
        <v>28</v>
      </c>
      <c r="L23" s="30" t="s">
        <v>29</v>
      </c>
      <c r="M23" s="149" t="s">
        <v>30</v>
      </c>
      <c r="Y23" s="3"/>
    </row>
    <row r="24" spans="1:25" s="1" customFormat="1" ht="15">
      <c r="A24" s="234" t="s">
        <v>31</v>
      </c>
      <c r="B24" s="235"/>
      <c r="C24" s="236"/>
      <c r="D24" s="194"/>
      <c r="E24" s="194"/>
      <c r="F24" s="194"/>
      <c r="G24" s="194"/>
      <c r="H24" s="195">
        <f>SUM(D24:G24)</f>
        <v>0</v>
      </c>
      <c r="I24" s="196">
        <f>B43</f>
        <v>29.5</v>
      </c>
      <c r="J24" s="46"/>
      <c r="K24" s="197">
        <f>H24*I24*J24</f>
        <v>0</v>
      </c>
      <c r="L24" s="198">
        <v>0</v>
      </c>
      <c r="M24" s="197">
        <f>K24-L24</f>
        <v>0</v>
      </c>
      <c r="Y24" s="3"/>
    </row>
    <row r="25" spans="1:25" s="1" customFormat="1" ht="15">
      <c r="A25" s="239" t="s">
        <v>32</v>
      </c>
      <c r="B25" s="240"/>
      <c r="C25" s="241"/>
      <c r="D25" s="199"/>
      <c r="E25" s="199"/>
      <c r="F25" s="199"/>
      <c r="G25" s="199"/>
      <c r="H25" s="200">
        <f t="shared" ref="H25:H30" si="0">SUM(D25:G25)</f>
        <v>0</v>
      </c>
      <c r="I25" s="201">
        <f>I43</f>
        <v>14.75</v>
      </c>
      <c r="J25" s="47"/>
      <c r="K25" s="197">
        <f t="shared" ref="K25:K34" si="1">H25*I25*J25</f>
        <v>0</v>
      </c>
      <c r="L25" s="198">
        <v>0</v>
      </c>
      <c r="M25" s="197">
        <f>K25-L25</f>
        <v>0</v>
      </c>
      <c r="Y25" s="3"/>
    </row>
    <row r="26" spans="1:25" s="1" customFormat="1" ht="15">
      <c r="A26" s="239" t="s">
        <v>33</v>
      </c>
      <c r="B26" s="240"/>
      <c r="C26" s="241"/>
      <c r="D26" s="199"/>
      <c r="E26" s="199"/>
      <c r="F26" s="199"/>
      <c r="G26" s="199"/>
      <c r="H26" s="200">
        <f t="shared" si="0"/>
        <v>0</v>
      </c>
      <c r="I26" s="201">
        <f>D43</f>
        <v>30.05</v>
      </c>
      <c r="J26" s="47"/>
      <c r="K26" s="197">
        <f t="shared" si="1"/>
        <v>0</v>
      </c>
      <c r="L26" s="198">
        <v>0</v>
      </c>
      <c r="M26" s="197">
        <f>K26-L26</f>
        <v>0</v>
      </c>
      <c r="Y26" s="3"/>
    </row>
    <row r="27" spans="1:25" s="1" customFormat="1" ht="15">
      <c r="A27" s="239" t="s">
        <v>34</v>
      </c>
      <c r="B27" s="240"/>
      <c r="C27" s="241"/>
      <c r="D27" s="199"/>
      <c r="E27" s="199"/>
      <c r="F27" s="199"/>
      <c r="G27" s="199"/>
      <c r="H27" s="200">
        <f t="shared" si="0"/>
        <v>0</v>
      </c>
      <c r="I27" s="201">
        <f>F43</f>
        <v>61.7</v>
      </c>
      <c r="J27" s="47"/>
      <c r="K27" s="197">
        <f t="shared" si="1"/>
        <v>0</v>
      </c>
      <c r="L27" s="198">
        <v>0</v>
      </c>
      <c r="M27" s="197">
        <f>K27-L27</f>
        <v>0</v>
      </c>
      <c r="Y27" s="3"/>
    </row>
    <row r="28" spans="1:25" s="1" customFormat="1" ht="15">
      <c r="A28" s="239" t="s">
        <v>35</v>
      </c>
      <c r="B28" s="240"/>
      <c r="C28" s="241"/>
      <c r="D28" s="199"/>
      <c r="E28" s="199"/>
      <c r="F28" s="199"/>
      <c r="G28" s="199"/>
      <c r="H28" s="200">
        <f t="shared" si="0"/>
        <v>0</v>
      </c>
      <c r="I28" s="202"/>
      <c r="J28" s="47"/>
      <c r="K28" s="197">
        <f t="shared" si="1"/>
        <v>0</v>
      </c>
      <c r="L28" s="198">
        <v>0</v>
      </c>
      <c r="M28" s="197">
        <f t="shared" ref="M28:M30" si="2">K28-L28</f>
        <v>0</v>
      </c>
      <c r="Y28" s="3"/>
    </row>
    <row r="29" spans="1:25" s="1" customFormat="1" ht="15">
      <c r="A29" s="239" t="s">
        <v>36</v>
      </c>
      <c r="B29" s="240"/>
      <c r="C29" s="241"/>
      <c r="D29" s="199"/>
      <c r="E29" s="199"/>
      <c r="F29" s="199"/>
      <c r="G29" s="199"/>
      <c r="H29" s="200">
        <f t="shared" si="0"/>
        <v>0</v>
      </c>
      <c r="I29" s="202"/>
      <c r="J29" s="47"/>
      <c r="K29" s="197">
        <f t="shared" si="1"/>
        <v>0</v>
      </c>
      <c r="L29" s="198">
        <v>0</v>
      </c>
      <c r="M29" s="197">
        <f t="shared" si="2"/>
        <v>0</v>
      </c>
      <c r="Y29" s="3"/>
    </row>
    <row r="30" spans="1:25" s="1" customFormat="1" ht="15">
      <c r="A30" s="239" t="s">
        <v>36</v>
      </c>
      <c r="B30" s="240"/>
      <c r="C30" s="241"/>
      <c r="D30" s="199"/>
      <c r="E30" s="199"/>
      <c r="F30" s="199"/>
      <c r="G30" s="199"/>
      <c r="H30" s="200">
        <f t="shared" si="0"/>
        <v>0</v>
      </c>
      <c r="I30" s="202"/>
      <c r="J30" s="47"/>
      <c r="K30" s="197">
        <f t="shared" si="1"/>
        <v>0</v>
      </c>
      <c r="L30" s="198">
        <v>0</v>
      </c>
      <c r="M30" s="197">
        <f t="shared" si="2"/>
        <v>0</v>
      </c>
      <c r="Y30" s="3"/>
    </row>
    <row r="31" spans="1:25" s="1" customFormat="1" ht="15">
      <c r="A31" s="239" t="s">
        <v>37</v>
      </c>
      <c r="B31" s="240"/>
      <c r="C31" s="241"/>
      <c r="D31" s="41"/>
      <c r="E31" s="42"/>
      <c r="F31" s="42"/>
      <c r="G31" s="42"/>
      <c r="H31" s="203"/>
      <c r="I31" s="204"/>
      <c r="J31" s="205"/>
      <c r="K31" s="197">
        <f>SUM(K24:K30)</f>
        <v>0</v>
      </c>
      <c r="L31" s="118">
        <f>SUM(L24:L30)</f>
        <v>0</v>
      </c>
      <c r="M31" s="197">
        <f t="shared" ref="M31" si="3">SUM(M24:M30)</f>
        <v>0</v>
      </c>
      <c r="Y31" s="3"/>
    </row>
    <row r="32" spans="1:25" s="1" customFormat="1" ht="15" customHeight="1">
      <c r="A32" s="283" t="s">
        <v>38</v>
      </c>
      <c r="B32" s="284"/>
      <c r="C32" s="285"/>
      <c r="D32" s="286"/>
      <c r="E32" s="287"/>
      <c r="F32" s="287"/>
      <c r="G32" s="287"/>
      <c r="H32" s="287"/>
      <c r="I32" s="287"/>
      <c r="J32" s="287"/>
      <c r="K32" s="287"/>
      <c r="L32" s="287"/>
      <c r="M32" s="288"/>
      <c r="Y32" s="3"/>
    </row>
    <row r="33" spans="1:26" s="1" customFormat="1" ht="15">
      <c r="A33" s="239" t="s">
        <v>39</v>
      </c>
      <c r="B33" s="240"/>
      <c r="C33" s="241"/>
      <c r="D33" s="16"/>
      <c r="E33" s="16"/>
      <c r="F33" s="16"/>
      <c r="G33" s="16"/>
      <c r="H33" s="200"/>
      <c r="I33" s="197"/>
      <c r="J33" s="206"/>
      <c r="K33" s="197">
        <f t="shared" si="1"/>
        <v>0</v>
      </c>
      <c r="L33" s="198">
        <v>0</v>
      </c>
      <c r="M33" s="207" t="s">
        <v>40</v>
      </c>
      <c r="Y33" s="3"/>
    </row>
    <row r="34" spans="1:26" s="1" customFormat="1" ht="15" customHeight="1">
      <c r="A34" s="239" t="s">
        <v>41</v>
      </c>
      <c r="B34" s="240"/>
      <c r="C34" s="241"/>
      <c r="D34" s="17"/>
      <c r="E34" s="17"/>
      <c r="F34" s="17"/>
      <c r="G34" s="17"/>
      <c r="H34" s="200"/>
      <c r="I34" s="197"/>
      <c r="J34" s="208"/>
      <c r="K34" s="197">
        <f t="shared" si="1"/>
        <v>0</v>
      </c>
      <c r="L34" s="198">
        <v>0</v>
      </c>
      <c r="M34" s="207" t="s">
        <v>40</v>
      </c>
      <c r="Y34" s="3"/>
    </row>
    <row r="35" spans="1:26" s="1" customFormat="1" ht="15">
      <c r="A35" s="289" t="s">
        <v>42</v>
      </c>
      <c r="B35" s="290"/>
      <c r="C35" s="209">
        <v>0</v>
      </c>
      <c r="D35" s="40"/>
      <c r="E35" s="40"/>
      <c r="F35" s="40"/>
      <c r="G35" s="40"/>
      <c r="H35" s="210"/>
      <c r="I35" s="197"/>
      <c r="J35" s="197"/>
      <c r="K35" s="197"/>
      <c r="L35" s="198">
        <f>IF(C35&gt;0,C35*SUM(L31:L34),0)</f>
        <v>0</v>
      </c>
      <c r="M35" s="207" t="s">
        <v>40</v>
      </c>
      <c r="Y35" s="3"/>
    </row>
    <row r="36" spans="1:26" s="1" customFormat="1" ht="14.25" customHeight="1">
      <c r="A36" s="18"/>
      <c r="B36" s="18"/>
      <c r="C36" s="18"/>
      <c r="D36" s="19"/>
      <c r="E36" s="19"/>
      <c r="F36" s="19"/>
      <c r="G36" s="19"/>
      <c r="H36" s="19"/>
      <c r="J36" s="20"/>
      <c r="K36" s="119">
        <f>SUM(K31:K35)</f>
        <v>0</v>
      </c>
      <c r="L36" s="119">
        <f>SUM(L31:L35)</f>
        <v>0</v>
      </c>
      <c r="M36" s="119">
        <f>SUM(M31:M35)</f>
        <v>0</v>
      </c>
      <c r="Y36" s="3"/>
    </row>
    <row r="37" spans="1:26" s="1" customFormat="1" ht="14.25" customHeight="1">
      <c r="A37" s="291" t="s">
        <v>43</v>
      </c>
      <c r="B37" s="292"/>
      <c r="C37" s="292"/>
      <c r="D37" s="292"/>
      <c r="E37" s="292"/>
      <c r="F37" s="292"/>
      <c r="G37" s="292"/>
      <c r="H37" s="292"/>
      <c r="I37" s="293" t="s">
        <v>44</v>
      </c>
      <c r="J37" s="294"/>
      <c r="K37" s="48"/>
      <c r="L37" s="211">
        <f>K37</f>
        <v>0</v>
      </c>
      <c r="M37" s="211">
        <f>K37</f>
        <v>0</v>
      </c>
      <c r="Y37" s="3"/>
    </row>
    <row r="38" spans="1:26" s="1" customFormat="1" ht="15">
      <c r="A38" s="292"/>
      <c r="B38" s="292"/>
      <c r="C38" s="292"/>
      <c r="D38" s="292"/>
      <c r="E38" s="292"/>
      <c r="F38" s="292"/>
      <c r="G38" s="292"/>
      <c r="H38" s="292"/>
      <c r="I38" s="19"/>
      <c r="J38" s="20"/>
      <c r="K38" s="120">
        <f>IF(K37&gt;0,K36*K37,K36)</f>
        <v>0</v>
      </c>
      <c r="L38" s="120">
        <f t="shared" ref="L38:M38" si="4">IF(L37&gt;0,L36*L37,L36)</f>
        <v>0</v>
      </c>
      <c r="M38" s="212">
        <f t="shared" si="4"/>
        <v>0</v>
      </c>
      <c r="Y38" s="3"/>
    </row>
    <row r="39" spans="1:26" s="1" customFormat="1" ht="14.25">
      <c r="A39" s="18"/>
      <c r="B39" s="18"/>
      <c r="C39" s="19"/>
      <c r="D39" s="19"/>
      <c r="E39" s="19"/>
      <c r="F39" s="19"/>
      <c r="I39" s="19"/>
      <c r="J39" s="19"/>
      <c r="K39" s="26"/>
      <c r="L39" s="26"/>
      <c r="M39" s="26"/>
      <c r="Y39" s="3"/>
    </row>
    <row r="40" spans="1:26" s="1" customFormat="1" ht="15.75">
      <c r="A40" s="146" t="s">
        <v>45</v>
      </c>
      <c r="B40" s="18"/>
      <c r="C40" s="19"/>
      <c r="D40" s="19"/>
      <c r="E40" s="19"/>
      <c r="F40" s="19"/>
      <c r="G40" s="19"/>
      <c r="K40" s="242" t="s">
        <v>46</v>
      </c>
      <c r="L40" s="243"/>
      <c r="M40" s="243"/>
      <c r="Y40" s="3"/>
    </row>
    <row r="41" spans="1:26" s="1" customFormat="1" ht="14.25">
      <c r="A41" s="18"/>
      <c r="B41" s="18"/>
      <c r="C41" s="19"/>
      <c r="D41" s="19"/>
      <c r="E41" s="19"/>
      <c r="F41" s="19"/>
      <c r="G41" s="19"/>
      <c r="Y41" s="3"/>
    </row>
    <row r="42" spans="1:26" s="1" customFormat="1" ht="15">
      <c r="A42" s="150" t="s">
        <v>47</v>
      </c>
      <c r="G42" s="151" t="s">
        <v>48</v>
      </c>
      <c r="K42" s="152" t="s">
        <v>49</v>
      </c>
      <c r="Z42" s="3"/>
    </row>
    <row r="43" spans="1:26" s="1" customFormat="1" ht="15.75">
      <c r="A43" s="308" t="s">
        <v>50</v>
      </c>
      <c r="B43" s="121">
        <v>29.5</v>
      </c>
      <c r="C43" s="153" t="s">
        <v>51</v>
      </c>
      <c r="D43" s="121">
        <v>30.05</v>
      </c>
      <c r="E43" s="154" t="s">
        <v>52</v>
      </c>
      <c r="F43" s="121">
        <v>61.7</v>
      </c>
      <c r="G43" s="295" t="s">
        <v>32</v>
      </c>
      <c r="H43" s="296"/>
      <c r="I43" s="121">
        <f>ROUND(B43/2,2)</f>
        <v>14.75</v>
      </c>
      <c r="J43" s="21"/>
      <c r="K43" s="52"/>
      <c r="Z43" s="3"/>
    </row>
    <row r="44" spans="1:26" s="1" customFormat="1" ht="14.25" customHeight="1">
      <c r="A44" s="309"/>
      <c r="K44" s="152" t="s">
        <v>53</v>
      </c>
      <c r="Y44" s="3"/>
    </row>
    <row r="45" spans="1:26" s="1" customFormat="1" ht="14.25" customHeight="1" thickBot="1">
      <c r="C45" s="22"/>
      <c r="Y45" s="3"/>
    </row>
    <row r="46" spans="1:26" s="1" customFormat="1" ht="15">
      <c r="A46" s="49"/>
      <c r="B46" s="50"/>
      <c r="C46" s="50"/>
      <c r="D46" s="155" t="s">
        <v>54</v>
      </c>
      <c r="E46" s="51" t="s">
        <v>1</v>
      </c>
      <c r="J46" s="133"/>
      <c r="K46" s="299" t="s">
        <v>55</v>
      </c>
      <c r="L46" s="300"/>
      <c r="M46" s="301"/>
      <c r="Y46" s="3"/>
    </row>
    <row r="47" spans="1:26" s="1" customFormat="1" ht="15" customHeight="1" thickBot="1">
      <c r="A47" s="297" t="s">
        <v>56</v>
      </c>
      <c r="B47" s="298"/>
      <c r="C47" s="298"/>
      <c r="D47" s="122">
        <f>IF(M38&lt;0,-M38,0)</f>
        <v>0</v>
      </c>
      <c r="E47" s="54" t="e">
        <f>D47/K38</f>
        <v>#DIV/0!</v>
      </c>
      <c r="J47" s="134"/>
      <c r="K47" s="302"/>
      <c r="L47" s="303"/>
      <c r="M47" s="304"/>
      <c r="Y47" s="3"/>
    </row>
    <row r="48" spans="1:26" s="1" customFormat="1" ht="15.75" customHeight="1">
      <c r="J48" s="134"/>
      <c r="K48" s="302"/>
      <c r="L48" s="303"/>
      <c r="M48" s="304"/>
      <c r="Y48" s="3"/>
    </row>
    <row r="49" spans="1:25" s="1" customFormat="1" ht="15.75" customHeight="1" thickBot="1">
      <c r="B49" s="5"/>
      <c r="C49" s="9"/>
      <c r="D49" s="9"/>
      <c r="E49" s="9"/>
      <c r="F49" s="9"/>
      <c r="G49" s="9"/>
      <c r="I49" s="8"/>
      <c r="J49" s="135"/>
      <c r="K49" s="305"/>
      <c r="L49" s="306"/>
      <c r="M49" s="307"/>
      <c r="Y49" s="3"/>
    </row>
    <row r="50" spans="1:25" s="1" customFormat="1" ht="15.75" customHeight="1">
      <c r="A50" s="156" t="s">
        <v>57</v>
      </c>
      <c r="B50" s="5"/>
      <c r="C50" s="9"/>
      <c r="D50" s="9"/>
      <c r="E50" s="9"/>
      <c r="F50" s="9"/>
      <c r="G50" s="9"/>
      <c r="H50" s="23"/>
      <c r="I50" s="8"/>
      <c r="J50" s="5"/>
      <c r="K50" s="5"/>
      <c r="M50" s="2"/>
      <c r="Y50" s="3"/>
    </row>
    <row r="51" spans="1:25" s="1" customFormat="1" ht="15.75" customHeight="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6"/>
      <c r="Y51" s="3"/>
    </row>
    <row r="52" spans="1:25" s="1" customFormat="1" ht="15.75" customHeight="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9"/>
      <c r="Y52" s="3"/>
    </row>
    <row r="53" spans="1:25" s="1" customFormat="1" ht="15.75" customHeight="1">
      <c r="A53" s="277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9"/>
      <c r="Y53" s="3"/>
    </row>
    <row r="54" spans="1:25" s="1" customFormat="1" ht="15.75" customHeight="1">
      <c r="A54" s="277"/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9"/>
      <c r="Y54" s="3"/>
    </row>
    <row r="55" spans="1:25" s="1" customFormat="1" ht="15.75" customHeight="1">
      <c r="A55" s="280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2"/>
      <c r="Y55" s="3"/>
    </row>
    <row r="56" spans="1:25" s="1" customFormat="1" ht="15.75" customHeight="1" thickBot="1">
      <c r="A56" s="5"/>
      <c r="B56" s="5"/>
      <c r="C56" s="9"/>
      <c r="D56" s="9"/>
      <c r="E56" s="9"/>
      <c r="F56" s="9"/>
      <c r="G56" s="9"/>
      <c r="H56" s="23"/>
      <c r="I56" s="8"/>
      <c r="J56" s="5"/>
      <c r="K56" s="5"/>
      <c r="M56" s="2"/>
      <c r="Y56" s="3"/>
    </row>
    <row r="57" spans="1:25" s="1" customFormat="1" ht="15.75" customHeight="1" thickBot="1">
      <c r="B57" s="157" t="s">
        <v>58</v>
      </c>
      <c r="D57" s="213">
        <v>0</v>
      </c>
      <c r="E57" s="9"/>
      <c r="F57" s="158" t="s">
        <v>59</v>
      </c>
      <c r="G57" s="25"/>
      <c r="H57" s="61" t="str">
        <f>_xlfn.CONCAT(J4,"-",L4,"-","7208","-","000")</f>
        <v>--7208-000</v>
      </c>
      <c r="I57" s="8"/>
      <c r="J57" s="125">
        <f>D59*M4</f>
        <v>0</v>
      </c>
      <c r="M57" s="2"/>
      <c r="Y57" s="3"/>
    </row>
    <row r="58" spans="1:25" s="1" customFormat="1" ht="15.75" customHeight="1" thickBot="1">
      <c r="A58" s="5"/>
      <c r="B58" s="5"/>
      <c r="C58" s="9"/>
      <c r="D58" s="9"/>
      <c r="E58" s="24"/>
      <c r="F58" s="158" t="s">
        <v>59</v>
      </c>
      <c r="G58" s="25"/>
      <c r="H58" s="61" t="str">
        <f>IF(J5=0,"",(_xlfn.CONCAT(J5,"-",L5,"-","7208","-","000")))</f>
        <v/>
      </c>
      <c r="I58" s="24"/>
      <c r="J58" s="126">
        <f>D59*M5</f>
        <v>0</v>
      </c>
      <c r="M58" s="2"/>
      <c r="Y58" s="3"/>
    </row>
    <row r="59" spans="1:25" s="1" customFormat="1" ht="15.75" customHeight="1" thickBot="1">
      <c r="B59" s="159" t="s">
        <v>60</v>
      </c>
      <c r="D59" s="123">
        <f>L38+D57</f>
        <v>0</v>
      </c>
      <c r="F59" s="158" t="s">
        <v>59</v>
      </c>
      <c r="G59" s="25"/>
      <c r="H59" s="61" t="str">
        <f>IF(J6=0,"",(_xlfn.CONCAT(J6,"-",L6,"-","7208","-","000")))</f>
        <v/>
      </c>
      <c r="I59" s="25"/>
      <c r="J59" s="126">
        <f>D59*M6</f>
        <v>0</v>
      </c>
      <c r="L59" s="25"/>
      <c r="M59" s="2"/>
      <c r="Y59" s="3"/>
    </row>
    <row r="60" spans="1:25" s="1" customFormat="1" ht="15.75" customHeight="1">
      <c r="A60" s="5"/>
      <c r="B60" s="5"/>
      <c r="C60" s="5"/>
      <c r="D60" s="9"/>
      <c r="E60" s="5"/>
      <c r="F60" s="5"/>
      <c r="G60" s="5"/>
      <c r="H60" s="5"/>
      <c r="I60" s="5"/>
      <c r="J60" s="5"/>
      <c r="K60" s="5"/>
      <c r="M60" s="2"/>
      <c r="Y60" s="3"/>
    </row>
    <row r="61" spans="1:25" s="1" customFormat="1" ht="15.75" customHeight="1" thickBo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M61" s="2"/>
      <c r="Y61" s="3"/>
    </row>
    <row r="62" spans="1:25" s="1" customFormat="1" ht="15.75" customHeight="1">
      <c r="A62" s="160" t="s">
        <v>61</v>
      </c>
      <c r="B62" s="31"/>
      <c r="C62" s="32"/>
      <c r="D62" s="32"/>
      <c r="E62" s="32"/>
      <c r="F62" s="32"/>
      <c r="G62" s="32"/>
      <c r="H62" s="32"/>
      <c r="I62" s="32"/>
      <c r="J62" s="33"/>
      <c r="K62" s="34"/>
      <c r="M62" s="2"/>
      <c r="Y62" s="3"/>
    </row>
    <row r="63" spans="1:25" s="1" customFormat="1" ht="15.75" customHeight="1">
      <c r="A63" s="161" t="s">
        <v>62</v>
      </c>
      <c r="B63" s="5"/>
      <c r="C63" s="5"/>
      <c r="D63" s="5"/>
      <c r="E63" s="5"/>
      <c r="F63" s="5"/>
      <c r="G63" s="5"/>
      <c r="H63" s="5"/>
      <c r="I63" s="5"/>
      <c r="J63" s="5"/>
      <c r="K63" s="36"/>
      <c r="M63" s="2"/>
      <c r="Y63" s="3"/>
    </row>
    <row r="64" spans="1:25" s="1" customFormat="1" ht="15.75" customHeight="1">
      <c r="A64" s="35"/>
      <c r="B64" s="5"/>
      <c r="C64" s="5"/>
      <c r="D64" s="5"/>
      <c r="E64" s="5"/>
      <c r="F64" s="5"/>
      <c r="G64" s="5"/>
      <c r="H64" s="5"/>
      <c r="I64" s="5"/>
      <c r="J64" s="5"/>
      <c r="K64" s="36"/>
      <c r="M64" s="2"/>
      <c r="Y64" s="3"/>
    </row>
    <row r="65" spans="1:25" s="1" customFormat="1" ht="15.75" customHeight="1">
      <c r="A65" s="37"/>
      <c r="B65" s="5"/>
      <c r="C65" s="5"/>
      <c r="D65" s="5"/>
      <c r="E65" s="5"/>
      <c r="F65" s="5"/>
      <c r="G65" s="5"/>
      <c r="H65" s="5"/>
      <c r="I65" s="5"/>
      <c r="J65" s="5"/>
      <c r="K65" s="36"/>
      <c r="M65" s="2"/>
      <c r="Y65" s="3"/>
    </row>
    <row r="66" spans="1:25" s="1" customFormat="1" ht="15.75" customHeight="1">
      <c r="A66" s="315"/>
      <c r="B66" s="311"/>
      <c r="C66" s="311"/>
      <c r="D66" s="311"/>
      <c r="E66" s="311"/>
      <c r="F66" s="311"/>
      <c r="G66" s="311"/>
      <c r="H66" s="311"/>
      <c r="I66" s="310"/>
      <c r="J66" s="311"/>
      <c r="K66" s="57"/>
      <c r="M66" s="2"/>
      <c r="Y66" s="3"/>
    </row>
    <row r="67" spans="1:25" s="1" customFormat="1" ht="15.75" customHeight="1" thickBot="1">
      <c r="A67" s="312" t="s">
        <v>63</v>
      </c>
      <c r="B67" s="313"/>
      <c r="C67" s="314" t="s">
        <v>64</v>
      </c>
      <c r="D67" s="313"/>
      <c r="E67" s="313"/>
      <c r="F67" s="314" t="s">
        <v>65</v>
      </c>
      <c r="G67" s="313"/>
      <c r="H67" s="313"/>
      <c r="I67" s="314" t="s">
        <v>66</v>
      </c>
      <c r="J67" s="313"/>
      <c r="K67" s="162" t="s">
        <v>67</v>
      </c>
      <c r="M67" s="2"/>
      <c r="Y67" s="3"/>
    </row>
    <row r="68" spans="1:25" s="1" customFormat="1" ht="15.75" customHeight="1" thickBot="1">
      <c r="A68" s="9"/>
      <c r="B68" s="9"/>
      <c r="C68" s="9"/>
      <c r="D68" s="9"/>
      <c r="E68" s="9"/>
      <c r="F68" s="9"/>
      <c r="G68" s="9"/>
      <c r="H68" s="9"/>
      <c r="I68" s="9"/>
      <c r="J68" s="5"/>
      <c r="K68" s="9"/>
      <c r="L68" s="325" t="s">
        <v>68</v>
      </c>
      <c r="M68" s="326"/>
      <c r="Y68" s="3"/>
    </row>
    <row r="69" spans="1:25" s="1" customFormat="1" ht="15.75" customHeight="1">
      <c r="A69" s="163" t="s">
        <v>69</v>
      </c>
      <c r="B69" s="38"/>
      <c r="C69" s="38"/>
      <c r="D69" s="164" t="s">
        <v>70</v>
      </c>
      <c r="E69" s="38"/>
      <c r="F69" s="38"/>
      <c r="G69" s="38"/>
      <c r="H69" s="38"/>
      <c r="I69" s="38"/>
      <c r="J69" s="32"/>
      <c r="K69" s="38"/>
      <c r="L69" s="321"/>
      <c r="M69" s="322"/>
      <c r="Y69" s="3"/>
    </row>
    <row r="70" spans="1:25" s="1" customFormat="1" ht="15.75" customHeight="1">
      <c r="A70" s="39"/>
      <c r="B70" s="9"/>
      <c r="C70" s="9"/>
      <c r="D70" s="9"/>
      <c r="E70" s="9"/>
      <c r="F70" s="9"/>
      <c r="G70" s="9"/>
      <c r="H70" s="9"/>
      <c r="I70" s="9"/>
      <c r="J70" s="5"/>
      <c r="K70" s="9"/>
      <c r="L70" s="321"/>
      <c r="M70" s="322"/>
      <c r="Y70" s="3"/>
    </row>
    <row r="71" spans="1:25" s="1" customFormat="1" ht="15.75" customHeight="1">
      <c r="A71" s="315"/>
      <c r="B71" s="311"/>
      <c r="C71" s="327"/>
      <c r="D71" s="327"/>
      <c r="E71" s="327"/>
      <c r="F71" s="311"/>
      <c r="G71" s="311"/>
      <c r="H71" s="311"/>
      <c r="I71" s="310"/>
      <c r="J71" s="311"/>
      <c r="K71" s="58"/>
      <c r="L71" s="321"/>
      <c r="M71" s="322"/>
      <c r="Y71" s="3"/>
    </row>
    <row r="72" spans="1:25" s="1" customFormat="1" ht="15.75" customHeight="1" thickBot="1">
      <c r="A72" s="312" t="s">
        <v>71</v>
      </c>
      <c r="B72" s="313"/>
      <c r="C72" s="314" t="s">
        <v>64</v>
      </c>
      <c r="D72" s="313"/>
      <c r="E72" s="313"/>
      <c r="F72" s="314" t="s">
        <v>65</v>
      </c>
      <c r="G72" s="313"/>
      <c r="H72" s="313"/>
      <c r="I72" s="314" t="s">
        <v>66</v>
      </c>
      <c r="J72" s="445"/>
      <c r="K72" s="165" t="s">
        <v>67</v>
      </c>
      <c r="L72" s="323"/>
      <c r="M72" s="324"/>
      <c r="Y72" s="3"/>
    </row>
    <row r="73" spans="1:25" s="1" customFormat="1" ht="15.75" customHeight="1">
      <c r="B73" s="9"/>
      <c r="C73" s="9"/>
      <c r="D73" s="9"/>
      <c r="E73" s="9"/>
      <c r="F73" s="9"/>
      <c r="G73" s="9"/>
      <c r="H73" s="9"/>
      <c r="I73" s="9"/>
      <c r="J73" s="5"/>
      <c r="K73" s="9"/>
      <c r="M73" s="2"/>
      <c r="Y73" s="3"/>
    </row>
    <row r="74" spans="1:25" s="1" customFormat="1" ht="6" customHeight="1" thickBot="1">
      <c r="A74" s="43"/>
      <c r="B74" s="9"/>
      <c r="C74" s="9"/>
      <c r="D74" s="9"/>
      <c r="E74" s="9"/>
      <c r="F74" s="9"/>
      <c r="G74" s="9"/>
      <c r="H74" s="9"/>
      <c r="I74" s="9"/>
      <c r="J74" s="5"/>
      <c r="K74" s="9"/>
      <c r="M74" s="2"/>
      <c r="Y74" s="3"/>
    </row>
    <row r="75" spans="1:25" s="1" customFormat="1" ht="15.75" customHeight="1">
      <c r="A75" s="163" t="s">
        <v>72</v>
      </c>
      <c r="B75" s="38"/>
      <c r="C75" s="38"/>
      <c r="D75" s="38"/>
      <c r="E75" s="38"/>
      <c r="F75" s="38"/>
      <c r="G75" s="38"/>
      <c r="H75" s="38"/>
      <c r="I75" s="38"/>
      <c r="J75" s="32"/>
      <c r="K75" s="44"/>
      <c r="L75" s="325" t="s">
        <v>68</v>
      </c>
      <c r="M75" s="326"/>
      <c r="Y75" s="3"/>
    </row>
    <row r="76" spans="1:25" s="1" customFormat="1" ht="15.75" customHeight="1">
      <c r="A76" s="39"/>
      <c r="B76" s="9"/>
      <c r="C76" s="9"/>
      <c r="D76" s="9"/>
      <c r="E76" s="9"/>
      <c r="F76" s="9"/>
      <c r="G76" s="9"/>
      <c r="H76" s="9"/>
      <c r="I76" s="9"/>
      <c r="J76" s="5"/>
      <c r="K76" s="45"/>
      <c r="L76" s="321"/>
      <c r="M76" s="322"/>
      <c r="Y76" s="3"/>
    </row>
    <row r="77" spans="1:25" s="1" customFormat="1" ht="15.75" customHeight="1">
      <c r="A77" s="337"/>
      <c r="B77" s="317"/>
      <c r="C77" s="316"/>
      <c r="D77" s="316"/>
      <c r="E77" s="316"/>
      <c r="F77" s="317"/>
      <c r="G77" s="317"/>
      <c r="H77" s="317"/>
      <c r="I77" s="318"/>
      <c r="J77" s="317"/>
      <c r="K77" s="124"/>
      <c r="L77" s="321"/>
      <c r="M77" s="322"/>
      <c r="T77" s="117"/>
      <c r="Y77" s="3"/>
    </row>
    <row r="78" spans="1:25" s="1" customFormat="1" ht="15.75" customHeight="1" thickBot="1">
      <c r="A78" s="312" t="s">
        <v>73</v>
      </c>
      <c r="B78" s="313"/>
      <c r="C78" s="314" t="s">
        <v>64</v>
      </c>
      <c r="D78" s="313"/>
      <c r="E78" s="313"/>
      <c r="F78" s="314" t="s">
        <v>65</v>
      </c>
      <c r="G78" s="313"/>
      <c r="H78" s="313"/>
      <c r="I78" s="319" t="s">
        <v>74</v>
      </c>
      <c r="J78" s="446"/>
      <c r="K78" s="162" t="s">
        <v>67</v>
      </c>
      <c r="L78" s="321"/>
      <c r="M78" s="322"/>
      <c r="Y78" s="3"/>
    </row>
    <row r="79" spans="1:25" s="1" customFormat="1" ht="15.75" customHeight="1" thickBot="1">
      <c r="A79" s="9"/>
      <c r="B79" s="9"/>
      <c r="C79" s="9"/>
      <c r="D79" s="9"/>
      <c r="E79" s="9"/>
      <c r="F79" s="9"/>
      <c r="G79" s="9"/>
      <c r="H79" s="9"/>
      <c r="I79" s="9"/>
      <c r="J79" s="5"/>
      <c r="K79" s="9"/>
      <c r="L79" s="323"/>
      <c r="M79" s="324"/>
      <c r="Y79" s="3"/>
    </row>
    <row r="80" spans="1:25" s="1" customFormat="1" ht="15.75" customHeight="1">
      <c r="A80" s="163" t="s">
        <v>75</v>
      </c>
      <c r="B80" s="38"/>
      <c r="C80" s="38"/>
      <c r="D80" s="38"/>
      <c r="E80" s="38"/>
      <c r="F80" s="38"/>
      <c r="G80" s="38"/>
      <c r="H80" s="38"/>
      <c r="I80" s="38"/>
      <c r="J80" s="328" t="s">
        <v>76</v>
      </c>
      <c r="K80" s="329"/>
      <c r="L80" s="330"/>
      <c r="M80" s="2"/>
      <c r="Y80" s="3"/>
    </row>
    <row r="81" spans="1:25" s="1" customFormat="1" ht="15.75" customHeight="1">
      <c r="A81" s="39"/>
      <c r="B81" s="9"/>
      <c r="C81" s="9"/>
      <c r="D81" s="9"/>
      <c r="E81" s="9"/>
      <c r="F81" s="9"/>
      <c r="G81" s="9"/>
      <c r="H81" s="9"/>
      <c r="I81" s="9"/>
      <c r="J81" s="331"/>
      <c r="K81" s="332"/>
      <c r="L81" s="333"/>
      <c r="M81" s="2"/>
      <c r="Y81" s="3"/>
    </row>
    <row r="82" spans="1:25" s="1" customFormat="1" ht="15.75" customHeight="1">
      <c r="A82" s="315"/>
      <c r="B82" s="311"/>
      <c r="C82" s="311"/>
      <c r="D82" s="311"/>
      <c r="E82" s="311"/>
      <c r="F82" s="311"/>
      <c r="G82" s="311"/>
      <c r="H82" s="311"/>
      <c r="I82" s="58"/>
      <c r="J82" s="331"/>
      <c r="K82" s="332"/>
      <c r="L82" s="333"/>
      <c r="M82" s="2"/>
      <c r="Y82" s="3"/>
    </row>
    <row r="83" spans="1:25" s="1" customFormat="1" ht="15.75" customHeight="1" thickBot="1">
      <c r="A83" s="312" t="s">
        <v>77</v>
      </c>
      <c r="B83" s="313"/>
      <c r="C83" s="314" t="s">
        <v>64</v>
      </c>
      <c r="D83" s="313"/>
      <c r="E83" s="313"/>
      <c r="F83" s="314" t="s">
        <v>65</v>
      </c>
      <c r="G83" s="313"/>
      <c r="H83" s="313"/>
      <c r="I83" s="162" t="s">
        <v>67</v>
      </c>
      <c r="J83" s="334" t="s">
        <v>78</v>
      </c>
      <c r="K83" s="335"/>
      <c r="L83" s="336"/>
      <c r="M83" s="2"/>
      <c r="Y83" s="3"/>
    </row>
    <row r="84" spans="1:25" s="1" customFormat="1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M84" s="2"/>
      <c r="Y84" s="3"/>
    </row>
    <row r="85" spans="1:25" s="1" customFormat="1" ht="15.75" customHeight="1">
      <c r="A85" s="146" t="s">
        <v>79</v>
      </c>
      <c r="B85" s="5"/>
      <c r="C85" s="5"/>
      <c r="D85" s="5"/>
      <c r="E85" s="5"/>
      <c r="F85" s="5"/>
      <c r="G85" s="5"/>
      <c r="H85" s="5"/>
      <c r="I85" s="5"/>
      <c r="J85" s="5"/>
      <c r="K85" s="5"/>
      <c r="M85" s="2"/>
      <c r="Y85" s="3"/>
    </row>
    <row r="86" spans="1:25" s="1" customFormat="1" ht="15.75" customHeight="1">
      <c r="A86" s="166" t="s">
        <v>80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M86" s="2"/>
      <c r="Y86" s="3"/>
    </row>
    <row r="87" spans="1:25" s="1" customFormat="1" ht="30.75" customHeight="1">
      <c r="A87" s="320" t="s">
        <v>81</v>
      </c>
      <c r="B87" s="320"/>
      <c r="C87" s="320"/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Y87" s="3"/>
    </row>
    <row r="88" spans="1:25" s="1" customFormat="1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18"/>
      <c r="M88" s="2"/>
      <c r="Y88" s="3"/>
    </row>
  </sheetData>
  <sheetProtection algorithmName="SHA-512" hashValue="E/TqZ1STmjI9c3IT3AmZvw+RQh4JXMYd7NZh9P+mhm1wftw7Gs8gDNahQQ/ZzUfgLbvqZSUEh9s7WEw6oHJ4rg==" saltValue="ja+PHbahPo8cvmtpsvw3Ug==" spinCount="100000" sheet="1" objects="1" scenarios="1"/>
  <mergeCells count="77">
    <mergeCell ref="A87:M87"/>
    <mergeCell ref="L69:M72"/>
    <mergeCell ref="L68:M68"/>
    <mergeCell ref="L75:M75"/>
    <mergeCell ref="L76:M79"/>
    <mergeCell ref="A71:B71"/>
    <mergeCell ref="C71:E71"/>
    <mergeCell ref="F71:H71"/>
    <mergeCell ref="I71:J71"/>
    <mergeCell ref="A72:B72"/>
    <mergeCell ref="C72:E72"/>
    <mergeCell ref="F72:H72"/>
    <mergeCell ref="I72:J72"/>
    <mergeCell ref="J80:L82"/>
    <mergeCell ref="J83:L83"/>
    <mergeCell ref="A77:B77"/>
    <mergeCell ref="C77:E77"/>
    <mergeCell ref="F77:H77"/>
    <mergeCell ref="I77:J77"/>
    <mergeCell ref="A78:B78"/>
    <mergeCell ref="C78:E78"/>
    <mergeCell ref="F78:H78"/>
    <mergeCell ref="I78:J78"/>
    <mergeCell ref="A82:B82"/>
    <mergeCell ref="C82:E82"/>
    <mergeCell ref="F82:H82"/>
    <mergeCell ref="A83:B83"/>
    <mergeCell ref="C83:E83"/>
    <mergeCell ref="F83:H83"/>
    <mergeCell ref="I66:J66"/>
    <mergeCell ref="A67:B67"/>
    <mergeCell ref="C67:E67"/>
    <mergeCell ref="F67:H67"/>
    <mergeCell ref="I67:J67"/>
    <mergeCell ref="A66:B66"/>
    <mergeCell ref="C66:E66"/>
    <mergeCell ref="F66:H66"/>
    <mergeCell ref="A51:M55"/>
    <mergeCell ref="A30:C30"/>
    <mergeCell ref="A31:C31"/>
    <mergeCell ref="A32:C32"/>
    <mergeCell ref="D32:M32"/>
    <mergeCell ref="A33:C33"/>
    <mergeCell ref="A34:C34"/>
    <mergeCell ref="A35:B35"/>
    <mergeCell ref="A37:H38"/>
    <mergeCell ref="I37:J37"/>
    <mergeCell ref="G43:H43"/>
    <mergeCell ref="A47:C47"/>
    <mergeCell ref="K46:M49"/>
    <mergeCell ref="A43:A44"/>
    <mergeCell ref="A2:M2"/>
    <mergeCell ref="A6:B6"/>
    <mergeCell ref="A4:B4"/>
    <mergeCell ref="A5:B5"/>
    <mergeCell ref="A29:C29"/>
    <mergeCell ref="A9:M14"/>
    <mergeCell ref="A21:C22"/>
    <mergeCell ref="D21:F22"/>
    <mergeCell ref="G21:G22"/>
    <mergeCell ref="H21:H22"/>
    <mergeCell ref="I21:I22"/>
    <mergeCell ref="J21:J22"/>
    <mergeCell ref="K21:K22"/>
    <mergeCell ref="L21:L22"/>
    <mergeCell ref="M21:M22"/>
    <mergeCell ref="A23:C23"/>
    <mergeCell ref="A25:C25"/>
    <mergeCell ref="A26:C26"/>
    <mergeCell ref="A27:C27"/>
    <mergeCell ref="A28:C28"/>
    <mergeCell ref="K40:M40"/>
    <mergeCell ref="C4:G4"/>
    <mergeCell ref="C5:G5"/>
    <mergeCell ref="K20:M20"/>
    <mergeCell ref="A24:C24"/>
    <mergeCell ref="B7:F7"/>
  </mergeCells>
  <dataValidations count="1">
    <dataValidation type="list" allowBlank="1" showInputMessage="1" showErrorMessage="1" sqref="J7" xr:uid="{00000000-0002-0000-0000-000000000000}">
      <formula1>$M$5:$M$7</formula1>
    </dataValidation>
  </dataValidations>
  <hyperlinks>
    <hyperlink ref="J83" r:id="rId1" xr:uid="{00000000-0004-0000-0000-000000000000}"/>
    <hyperlink ref="K44" r:id="rId2" xr:uid="{00000000-0004-0000-0000-000001000000}"/>
    <hyperlink ref="K42" r:id="rId3" xr:uid="{00000000-0004-0000-0000-000002000000}"/>
  </hyperlinks>
  <pageMargins left="0.70866141732283472" right="0.31496062992125984" top="0.35433070866141736" bottom="0.35433070866141736" header="0.11811023622047245" footer="0.11811023622047245"/>
  <pageSetup scale="54" orientation="portrait" r:id="rId4"/>
  <headerFooter>
    <oddHeader>&amp;L&amp;"Arial,Bold"&amp;12Annex A - NPP Hospitality Policy</oddHeader>
    <oddFooter>&amp;C&amp;P/&amp;N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4" r:id="rId7" name="Check Box 4">
              <controlPr defaultSize="0" autoLine="0" autoPict="0">
                <anchor moveWithCells="1">
                  <from>
                    <xdr:col>6</xdr:col>
                    <xdr:colOff>142875</xdr:colOff>
                    <xdr:row>5</xdr:row>
                    <xdr:rowOff>142875</xdr:rowOff>
                  </from>
                  <to>
                    <xdr:col>6</xdr:col>
                    <xdr:colOff>447675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EFC4-9C85-4621-B41F-2D2C0D4DC982}">
  <sheetPr codeName="Sheet2"/>
  <dimension ref="A1:Z88"/>
  <sheetViews>
    <sheetView zoomScale="85" zoomScaleNormal="85" zoomScalePageLayoutView="90" workbookViewId="0">
      <selection activeCell="A9" sqref="A9:M14"/>
    </sheetView>
  </sheetViews>
  <sheetFormatPr defaultColWidth="9.140625" defaultRowHeight="12.75"/>
  <cols>
    <col min="1" max="1" width="12.5703125" style="5" customWidth="1"/>
    <col min="2" max="2" width="12.140625" style="5" customWidth="1"/>
    <col min="3" max="3" width="11.42578125" style="5" customWidth="1"/>
    <col min="4" max="4" width="15" style="5" customWidth="1"/>
    <col min="5" max="5" width="10.7109375" style="5" customWidth="1"/>
    <col min="6" max="6" width="10.85546875" style="5" customWidth="1"/>
    <col min="7" max="7" width="10.42578125" style="5" customWidth="1"/>
    <col min="8" max="8" width="12.7109375" style="5" customWidth="1"/>
    <col min="9" max="9" width="11.42578125" style="5" customWidth="1"/>
    <col min="10" max="10" width="12.7109375" style="5" customWidth="1"/>
    <col min="11" max="11" width="14.7109375" style="5" customWidth="1"/>
    <col min="12" max="13" width="13.5703125" style="5" customWidth="1"/>
    <col min="14" max="16384" width="9.140625" style="5"/>
  </cols>
  <sheetData>
    <row r="1" spans="1:26" s="1" customFormat="1" ht="14.25">
      <c r="A1" s="5"/>
      <c r="B1" s="5"/>
      <c r="C1" s="5"/>
      <c r="D1" s="5"/>
      <c r="E1" s="5"/>
      <c r="M1" s="2"/>
      <c r="Y1" s="3"/>
    </row>
    <row r="2" spans="1:26" s="1" customFormat="1" ht="18">
      <c r="A2" s="346" t="s">
        <v>82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2"/>
      <c r="Z2" s="3"/>
    </row>
    <row r="3" spans="1:26" s="1" customFormat="1" ht="18.75" thickBot="1">
      <c r="A3"/>
      <c r="B3"/>
      <c r="C3" s="62"/>
      <c r="D3" s="62"/>
      <c r="E3" s="62"/>
      <c r="F3" s="62"/>
      <c r="G3" s="62"/>
      <c r="H3" s="62"/>
      <c r="I3" s="62"/>
      <c r="J3" s="62"/>
      <c r="K3" s="62"/>
      <c r="L3" s="63"/>
      <c r="M3" s="64" t="s">
        <v>1</v>
      </c>
      <c r="Y3" s="3"/>
    </row>
    <row r="4" spans="1:26" s="1" customFormat="1" ht="16.5" thickBot="1">
      <c r="A4" s="398" t="s">
        <v>83</v>
      </c>
      <c r="B4" s="399"/>
      <c r="C4" s="395" t="s">
        <v>84</v>
      </c>
      <c r="D4" s="396"/>
      <c r="E4" s="396"/>
      <c r="F4" s="397"/>
      <c r="G4" s="65"/>
      <c r="H4" s="65"/>
      <c r="I4" s="167" t="s">
        <v>3</v>
      </c>
      <c r="J4" s="214" t="s">
        <v>85</v>
      </c>
      <c r="K4" s="167" t="s">
        <v>4</v>
      </c>
      <c r="L4" s="214" t="s">
        <v>86</v>
      </c>
      <c r="M4" s="66">
        <v>0.5</v>
      </c>
      <c r="Y4" s="3"/>
    </row>
    <row r="5" spans="1:26" s="1" customFormat="1" ht="16.5" thickBot="1">
      <c r="A5" s="398" t="s">
        <v>87</v>
      </c>
      <c r="B5" s="399"/>
      <c r="C5" s="395" t="s">
        <v>88</v>
      </c>
      <c r="D5" s="396"/>
      <c r="E5" s="396"/>
      <c r="F5" s="397"/>
      <c r="G5" s="63"/>
      <c r="H5" s="63"/>
      <c r="I5" s="167" t="s">
        <v>3</v>
      </c>
      <c r="J5" s="214" t="s">
        <v>85</v>
      </c>
      <c r="K5" s="167" t="s">
        <v>4</v>
      </c>
      <c r="L5" s="214" t="s">
        <v>89</v>
      </c>
      <c r="M5" s="66">
        <v>0.5</v>
      </c>
      <c r="Y5" s="3"/>
    </row>
    <row r="6" spans="1:26" s="1" customFormat="1" ht="18.75" customHeight="1" thickBot="1">
      <c r="A6" s="400"/>
      <c r="B6" s="400"/>
      <c r="C6" s="67"/>
      <c r="D6" s="67"/>
      <c r="E6" s="63"/>
      <c r="F6" s="63"/>
      <c r="G6" s="63"/>
      <c r="H6" s="63"/>
      <c r="I6" s="167" t="s">
        <v>3</v>
      </c>
      <c r="J6" s="214"/>
      <c r="K6" s="167" t="s">
        <v>4</v>
      </c>
      <c r="L6" s="214"/>
      <c r="M6" s="66">
        <v>0</v>
      </c>
      <c r="T6" s="3"/>
    </row>
    <row r="7" spans="1:26" s="1" customFormat="1" ht="16.5" thickBot="1">
      <c r="A7" s="68"/>
      <c r="B7" s="168" t="s">
        <v>6</v>
      </c>
      <c r="C7" s="69"/>
      <c r="D7" s="69"/>
      <c r="E7" s="69"/>
      <c r="F7" s="70"/>
      <c r="G7" s="63"/>
      <c r="H7" s="63"/>
      <c r="I7" s="65"/>
      <c r="J7" s="65"/>
      <c r="K7" s="71"/>
      <c r="L7" s="63"/>
      <c r="M7" s="72"/>
      <c r="Y7" s="3"/>
    </row>
    <row r="8" spans="1:26" s="1" customFormat="1" ht="15.75">
      <c r="A8" s="169" t="s">
        <v>7</v>
      </c>
      <c r="B8"/>
      <c r="C8"/>
      <c r="D8"/>
      <c r="E8"/>
      <c r="F8"/>
      <c r="G8"/>
      <c r="H8"/>
      <c r="I8"/>
      <c r="J8"/>
      <c r="K8"/>
      <c r="L8" s="63"/>
      <c r="M8" s="73"/>
      <c r="Y8" s="3"/>
    </row>
    <row r="9" spans="1:26" s="1" customFormat="1" ht="14.25">
      <c r="A9" s="367" t="s">
        <v>90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9"/>
      <c r="Y9" s="3"/>
    </row>
    <row r="10" spans="1:26" s="1" customFormat="1" ht="14.25">
      <c r="A10" s="370"/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2"/>
      <c r="Y10" s="3"/>
    </row>
    <row r="11" spans="1:26" s="1" customFormat="1" ht="14.25">
      <c r="A11" s="370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2"/>
      <c r="Y11" s="3"/>
    </row>
    <row r="12" spans="1:26" s="1" customFormat="1" ht="15" customHeight="1">
      <c r="A12" s="370"/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2"/>
      <c r="Y12" s="3"/>
    </row>
    <row r="13" spans="1:26" s="1" customFormat="1" ht="15" customHeight="1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2"/>
      <c r="Y13" s="3"/>
    </row>
    <row r="14" spans="1:26" s="1" customFormat="1" ht="15" customHeight="1">
      <c r="A14" s="373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Y14" s="3"/>
    </row>
    <row r="15" spans="1:26" s="1" customFormat="1" ht="14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3"/>
      <c r="M15" s="73"/>
      <c r="Y15" s="3"/>
    </row>
    <row r="16" spans="1:26" s="1" customFormat="1" ht="17.25">
      <c r="A16" s="192" t="s">
        <v>91</v>
      </c>
      <c r="B16" s="75"/>
      <c r="C16" s="75"/>
      <c r="D16" s="63"/>
      <c r="E16" s="63"/>
      <c r="F16" s="63"/>
      <c r="G16" s="63"/>
      <c r="H16" s="63"/>
      <c r="I16" s="63"/>
      <c r="J16" s="63"/>
      <c r="K16" s="63"/>
      <c r="L16" s="63"/>
      <c r="M16" s="73"/>
      <c r="Y16" s="3"/>
    </row>
    <row r="17" spans="1:25" s="14" customFormat="1" ht="15">
      <c r="A17" s="170" t="s">
        <v>92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25" s="14" customForma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5" s="1" customFormat="1" ht="15.75">
      <c r="A19" s="171" t="s">
        <v>10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63"/>
      <c r="M19" s="73"/>
      <c r="Y19" s="3"/>
    </row>
    <row r="20" spans="1:25" s="1" customFormat="1" ht="15">
      <c r="A20" s="75"/>
      <c r="B20" s="75"/>
      <c r="C20" s="75"/>
      <c r="D20" s="63"/>
      <c r="E20" s="63"/>
      <c r="F20" s="63"/>
      <c r="G20" s="63"/>
      <c r="H20" s="63"/>
      <c r="I20" s="63"/>
      <c r="J20" s="63"/>
      <c r="K20" s="379" t="s">
        <v>11</v>
      </c>
      <c r="L20" s="380"/>
      <c r="M20" s="380"/>
      <c r="Y20" s="3"/>
    </row>
    <row r="21" spans="1:25" s="1" customFormat="1" ht="60" customHeight="1">
      <c r="A21" s="381" t="s">
        <v>12</v>
      </c>
      <c r="B21" s="382"/>
      <c r="C21" s="382"/>
      <c r="D21" s="383" t="s">
        <v>93</v>
      </c>
      <c r="E21" s="384"/>
      <c r="F21" s="385"/>
      <c r="G21" s="389" t="s">
        <v>94</v>
      </c>
      <c r="H21" s="389" t="s">
        <v>95</v>
      </c>
      <c r="I21" s="389" t="s">
        <v>96</v>
      </c>
      <c r="J21" s="389" t="s">
        <v>97</v>
      </c>
      <c r="K21" s="391" t="s">
        <v>98</v>
      </c>
      <c r="L21" s="389" t="s">
        <v>19</v>
      </c>
      <c r="M21" s="393" t="s">
        <v>99</v>
      </c>
      <c r="Y21" s="3"/>
    </row>
    <row r="22" spans="1:25" s="1" customFormat="1" ht="15" customHeight="1">
      <c r="A22" s="382"/>
      <c r="B22" s="382"/>
      <c r="C22" s="382"/>
      <c r="D22" s="386"/>
      <c r="E22" s="387"/>
      <c r="F22" s="388"/>
      <c r="G22" s="390"/>
      <c r="H22" s="390"/>
      <c r="I22" s="390"/>
      <c r="J22" s="390"/>
      <c r="K22" s="392"/>
      <c r="L22" s="390"/>
      <c r="M22" s="394"/>
      <c r="Y22" s="3"/>
    </row>
    <row r="23" spans="1:25" s="1" customFormat="1" ht="15.75" thickBot="1">
      <c r="A23" s="376" t="s">
        <v>21</v>
      </c>
      <c r="B23" s="377"/>
      <c r="C23" s="378"/>
      <c r="D23" s="172" t="s">
        <v>22</v>
      </c>
      <c r="E23" s="172" t="s">
        <v>23</v>
      </c>
      <c r="F23" s="172" t="s">
        <v>24</v>
      </c>
      <c r="G23" s="80"/>
      <c r="H23" s="79" t="s">
        <v>25</v>
      </c>
      <c r="I23" s="81" t="s">
        <v>26</v>
      </c>
      <c r="J23" s="81" t="s">
        <v>27</v>
      </c>
      <c r="K23" s="173" t="s">
        <v>28</v>
      </c>
      <c r="L23" s="82" t="s">
        <v>29</v>
      </c>
      <c r="M23" s="173" t="s">
        <v>30</v>
      </c>
      <c r="Y23" s="3"/>
    </row>
    <row r="24" spans="1:25" s="1" customFormat="1" ht="15">
      <c r="A24" s="421" t="s">
        <v>31</v>
      </c>
      <c r="B24" s="422"/>
      <c r="C24" s="423"/>
      <c r="D24" s="215">
        <v>5</v>
      </c>
      <c r="E24" s="215"/>
      <c r="F24" s="215"/>
      <c r="G24" s="215">
        <v>30</v>
      </c>
      <c r="H24" s="195">
        <f>SUM(D24:G24)</f>
        <v>35</v>
      </c>
      <c r="I24" s="216">
        <f>B43</f>
        <v>29.05</v>
      </c>
      <c r="J24" s="131">
        <v>2</v>
      </c>
      <c r="K24" s="197">
        <f>H24*I24*J24</f>
        <v>2033.5</v>
      </c>
      <c r="L24" s="217">
        <v>1410</v>
      </c>
      <c r="M24" s="197">
        <f>K24-L24</f>
        <v>623.5</v>
      </c>
      <c r="Y24" s="3"/>
    </row>
    <row r="25" spans="1:25" s="1" customFormat="1" ht="15">
      <c r="A25" s="351" t="s">
        <v>32</v>
      </c>
      <c r="B25" s="352"/>
      <c r="C25" s="353"/>
      <c r="D25" s="218">
        <v>5</v>
      </c>
      <c r="E25" s="218"/>
      <c r="F25" s="218"/>
      <c r="G25" s="218">
        <v>30</v>
      </c>
      <c r="H25" s="200">
        <f t="shared" ref="H25:H30" si="0">SUM(D25:G25)</f>
        <v>35</v>
      </c>
      <c r="I25" s="197">
        <f>I43</f>
        <v>14.53</v>
      </c>
      <c r="J25" s="132">
        <v>4</v>
      </c>
      <c r="K25" s="197">
        <f t="shared" ref="K25:K34" si="1">H25*I25*J25</f>
        <v>2034.1999999999998</v>
      </c>
      <c r="L25" s="217">
        <v>1340</v>
      </c>
      <c r="M25" s="197">
        <f>K25-L25</f>
        <v>694.19999999999982</v>
      </c>
      <c r="Y25" s="3"/>
    </row>
    <row r="26" spans="1:25" s="1" customFormat="1" ht="15">
      <c r="A26" s="351" t="s">
        <v>33</v>
      </c>
      <c r="B26" s="352"/>
      <c r="C26" s="353"/>
      <c r="D26" s="218">
        <v>5</v>
      </c>
      <c r="E26" s="218"/>
      <c r="F26" s="218"/>
      <c r="G26" s="218">
        <v>30</v>
      </c>
      <c r="H26" s="200">
        <f t="shared" si="0"/>
        <v>35</v>
      </c>
      <c r="I26" s="197">
        <f>D43</f>
        <v>29.6</v>
      </c>
      <c r="J26" s="132">
        <v>2</v>
      </c>
      <c r="K26" s="197">
        <f t="shared" si="1"/>
        <v>2072</v>
      </c>
      <c r="L26" s="217">
        <v>2400</v>
      </c>
      <c r="M26" s="197">
        <f>K26-L26</f>
        <v>-328</v>
      </c>
      <c r="Y26" s="3"/>
    </row>
    <row r="27" spans="1:25" s="1" customFormat="1" ht="15">
      <c r="A27" s="351" t="s">
        <v>34</v>
      </c>
      <c r="B27" s="352"/>
      <c r="C27" s="353"/>
      <c r="D27" s="218"/>
      <c r="E27" s="218"/>
      <c r="F27" s="218"/>
      <c r="G27" s="218"/>
      <c r="H27" s="200">
        <f t="shared" si="0"/>
        <v>0</v>
      </c>
      <c r="I27" s="197">
        <f>F43</f>
        <v>60.75</v>
      </c>
      <c r="J27" s="132"/>
      <c r="K27" s="197">
        <f t="shared" si="1"/>
        <v>0</v>
      </c>
      <c r="L27" s="217">
        <v>0</v>
      </c>
      <c r="M27" s="197">
        <f>K27-L27</f>
        <v>0</v>
      </c>
      <c r="Y27" s="3"/>
    </row>
    <row r="28" spans="1:25" s="1" customFormat="1" ht="15">
      <c r="A28" s="351" t="s">
        <v>35</v>
      </c>
      <c r="B28" s="352"/>
      <c r="C28" s="353"/>
      <c r="D28" s="218"/>
      <c r="E28" s="218"/>
      <c r="F28" s="218"/>
      <c r="G28" s="218"/>
      <c r="H28" s="200">
        <f t="shared" si="0"/>
        <v>0</v>
      </c>
      <c r="I28" s="197"/>
      <c r="J28" s="132"/>
      <c r="K28" s="197">
        <f t="shared" si="1"/>
        <v>0</v>
      </c>
      <c r="L28" s="217">
        <v>0</v>
      </c>
      <c r="M28" s="197">
        <f t="shared" ref="M28:M30" si="2">K28-L28</f>
        <v>0</v>
      </c>
      <c r="Y28" s="3"/>
    </row>
    <row r="29" spans="1:25" s="1" customFormat="1" ht="15">
      <c r="A29" s="351" t="s">
        <v>36</v>
      </c>
      <c r="B29" s="352"/>
      <c r="C29" s="353"/>
      <c r="D29" s="218"/>
      <c r="E29" s="218"/>
      <c r="F29" s="218"/>
      <c r="G29" s="218"/>
      <c r="H29" s="200">
        <f t="shared" si="0"/>
        <v>0</v>
      </c>
      <c r="I29" s="197"/>
      <c r="J29" s="132"/>
      <c r="K29" s="197">
        <f t="shared" si="1"/>
        <v>0</v>
      </c>
      <c r="L29" s="217">
        <v>0</v>
      </c>
      <c r="M29" s="197">
        <f t="shared" si="2"/>
        <v>0</v>
      </c>
      <c r="Y29" s="3"/>
    </row>
    <row r="30" spans="1:25" s="1" customFormat="1" ht="15">
      <c r="A30" s="351" t="s">
        <v>36</v>
      </c>
      <c r="B30" s="352"/>
      <c r="C30" s="353"/>
      <c r="D30" s="218"/>
      <c r="E30" s="218"/>
      <c r="F30" s="218"/>
      <c r="G30" s="218"/>
      <c r="H30" s="200">
        <f t="shared" si="0"/>
        <v>0</v>
      </c>
      <c r="I30" s="197"/>
      <c r="J30" s="132"/>
      <c r="K30" s="197">
        <f t="shared" si="1"/>
        <v>0</v>
      </c>
      <c r="L30" s="217">
        <v>0</v>
      </c>
      <c r="M30" s="197">
        <f t="shared" si="2"/>
        <v>0</v>
      </c>
      <c r="Y30" s="3"/>
    </row>
    <row r="31" spans="1:25" s="1" customFormat="1" ht="15">
      <c r="A31" s="351" t="s">
        <v>37</v>
      </c>
      <c r="B31" s="352"/>
      <c r="C31" s="353"/>
      <c r="D31" s="83"/>
      <c r="E31" s="84"/>
      <c r="F31" s="84"/>
      <c r="G31" s="84"/>
      <c r="H31" s="203"/>
      <c r="I31" s="219"/>
      <c r="J31" s="220"/>
      <c r="K31" s="197">
        <f>SUM(K24:K30)</f>
        <v>6139.7</v>
      </c>
      <c r="L31" s="118">
        <f>SUM(L24:L30)</f>
        <v>5150</v>
      </c>
      <c r="M31" s="197">
        <f t="shared" ref="M31" si="3">SUM(M24:M30)</f>
        <v>989.69999999999982</v>
      </c>
      <c r="Y31" s="3"/>
    </row>
    <row r="32" spans="1:25" s="1" customFormat="1" ht="15" customHeight="1">
      <c r="A32" s="354" t="s">
        <v>38</v>
      </c>
      <c r="B32" s="355"/>
      <c r="C32" s="356"/>
      <c r="D32" s="403"/>
      <c r="E32" s="404"/>
      <c r="F32" s="404"/>
      <c r="G32" s="404"/>
      <c r="H32" s="404"/>
      <c r="I32" s="404"/>
      <c r="J32" s="404"/>
      <c r="K32" s="404"/>
      <c r="L32" s="404"/>
      <c r="M32" s="405"/>
      <c r="Y32" s="3"/>
    </row>
    <row r="33" spans="1:26" s="1" customFormat="1" ht="15">
      <c r="A33" s="351" t="s">
        <v>39</v>
      </c>
      <c r="B33" s="352"/>
      <c r="C33" s="353"/>
      <c r="D33" s="85"/>
      <c r="E33" s="85"/>
      <c r="F33" s="85"/>
      <c r="G33" s="85"/>
      <c r="H33" s="200"/>
      <c r="I33" s="202"/>
      <c r="J33" s="221"/>
      <c r="K33" s="197">
        <f t="shared" si="1"/>
        <v>0</v>
      </c>
      <c r="L33" s="217">
        <v>0</v>
      </c>
      <c r="M33" s="207" t="s">
        <v>40</v>
      </c>
      <c r="Y33" s="3"/>
    </row>
    <row r="34" spans="1:26" s="1" customFormat="1" ht="15" customHeight="1">
      <c r="A34" s="351" t="s">
        <v>41</v>
      </c>
      <c r="B34" s="352"/>
      <c r="C34" s="353"/>
      <c r="D34" s="40"/>
      <c r="E34" s="40"/>
      <c r="F34" s="40"/>
      <c r="G34" s="40"/>
      <c r="H34" s="200"/>
      <c r="I34" s="202"/>
      <c r="J34" s="202"/>
      <c r="K34" s="197">
        <f t="shared" si="1"/>
        <v>0</v>
      </c>
      <c r="L34" s="217">
        <v>0</v>
      </c>
      <c r="M34" s="207" t="s">
        <v>40</v>
      </c>
      <c r="Y34" s="3"/>
    </row>
    <row r="35" spans="1:26" s="1" customFormat="1" ht="15">
      <c r="A35" s="406" t="s">
        <v>100</v>
      </c>
      <c r="B35" s="407"/>
      <c r="C35" s="222">
        <v>0</v>
      </c>
      <c r="D35" s="40"/>
      <c r="E35" s="40"/>
      <c r="F35" s="40"/>
      <c r="G35" s="40"/>
      <c r="H35" s="210"/>
      <c r="I35" s="202"/>
      <c r="J35" s="202"/>
      <c r="K35" s="197"/>
      <c r="L35" s="217">
        <f>IF(C35&gt;0,C35*SUM(L31:L34),0)</f>
        <v>0</v>
      </c>
      <c r="M35" s="207" t="s">
        <v>40</v>
      </c>
      <c r="Y35" s="3"/>
    </row>
    <row r="36" spans="1:26" s="1" customFormat="1" ht="14.25" customHeight="1">
      <c r="A36" s="86"/>
      <c r="B36" s="86"/>
      <c r="C36" s="86"/>
      <c r="D36" s="87"/>
      <c r="E36" s="87"/>
      <c r="F36" s="87"/>
      <c r="G36" s="87"/>
      <c r="H36" s="87"/>
      <c r="I36" s="63"/>
      <c r="J36" s="76"/>
      <c r="K36" s="119">
        <f>SUM(K31:K35)</f>
        <v>6139.7</v>
      </c>
      <c r="L36" s="119">
        <f>SUM(L31:L35)</f>
        <v>5150</v>
      </c>
      <c r="M36" s="119">
        <f>SUM(M31:M35)</f>
        <v>989.69999999999982</v>
      </c>
      <c r="Y36" s="3"/>
    </row>
    <row r="37" spans="1:26" s="1" customFormat="1" ht="14.25" customHeight="1">
      <c r="A37" s="424" t="s">
        <v>43</v>
      </c>
      <c r="B37" s="425"/>
      <c r="C37" s="425"/>
      <c r="D37" s="425"/>
      <c r="E37" s="425"/>
      <c r="F37" s="425"/>
      <c r="G37" s="425"/>
      <c r="H37" s="425"/>
      <c r="I37" s="401" t="s">
        <v>44</v>
      </c>
      <c r="J37" s="402"/>
      <c r="K37" s="88"/>
      <c r="L37" s="211">
        <f>K37</f>
        <v>0</v>
      </c>
      <c r="M37" s="211">
        <f>K37</f>
        <v>0</v>
      </c>
      <c r="Y37" s="3"/>
    </row>
    <row r="38" spans="1:26" s="1" customFormat="1" ht="15">
      <c r="A38" s="425"/>
      <c r="B38" s="425"/>
      <c r="C38" s="425"/>
      <c r="D38" s="425"/>
      <c r="E38" s="425"/>
      <c r="F38" s="425"/>
      <c r="G38" s="425"/>
      <c r="H38" s="425"/>
      <c r="I38" s="87"/>
      <c r="J38" s="76"/>
      <c r="K38" s="120">
        <f>IF(K37&gt;0,K36*K37,K36)</f>
        <v>6139.7</v>
      </c>
      <c r="L38" s="120">
        <f t="shared" ref="L38:M38" si="4">IF(L37&gt;0,L36*L37,L36)</f>
        <v>5150</v>
      </c>
      <c r="M38" s="212">
        <f t="shared" si="4"/>
        <v>989.69999999999982</v>
      </c>
      <c r="Y38" s="3"/>
    </row>
    <row r="39" spans="1:26" s="1" customFormat="1" ht="14.25">
      <c r="A39" s="86"/>
      <c r="B39" s="86"/>
      <c r="C39" s="87"/>
      <c r="D39" s="87"/>
      <c r="E39" s="87"/>
      <c r="F39" s="87"/>
      <c r="G39" s="63"/>
      <c r="H39" s="63"/>
      <c r="I39" s="87"/>
      <c r="J39" s="87"/>
      <c r="K39" s="89"/>
      <c r="L39" s="89"/>
      <c r="M39" s="89"/>
      <c r="Y39" s="3"/>
    </row>
    <row r="40" spans="1:26" s="1" customFormat="1" ht="15" customHeight="1">
      <c r="A40" s="170" t="s">
        <v>101</v>
      </c>
      <c r="B40" s="86"/>
      <c r="C40" s="87"/>
      <c r="D40" s="87"/>
      <c r="E40" s="87"/>
      <c r="F40" s="87"/>
      <c r="G40" s="87"/>
      <c r="H40" s="63"/>
      <c r="I40" s="63"/>
      <c r="J40" s="63"/>
      <c r="K40" s="242" t="s">
        <v>102</v>
      </c>
      <c r="L40" s="243"/>
      <c r="M40" s="243"/>
      <c r="Y40" s="3"/>
    </row>
    <row r="41" spans="1:26" s="1" customFormat="1" ht="14.25">
      <c r="A41" s="86"/>
      <c r="B41" s="86"/>
      <c r="C41" s="87"/>
      <c r="D41" s="87"/>
      <c r="E41" s="87"/>
      <c r="F41" s="87"/>
      <c r="G41" s="87"/>
      <c r="H41" s="63"/>
      <c r="I41" s="63"/>
      <c r="J41" s="63"/>
      <c r="K41" s="137"/>
      <c r="L41" s="137"/>
      <c r="M41" s="137"/>
      <c r="Y41" s="3"/>
    </row>
    <row r="42" spans="1:26" s="1" customFormat="1" ht="15.75">
      <c r="A42" s="174" t="s">
        <v>47</v>
      </c>
      <c r="B42" s="63"/>
      <c r="C42" s="63"/>
      <c r="D42" s="63"/>
      <c r="E42" s="63"/>
      <c r="F42" s="63"/>
      <c r="G42" s="175" t="s">
        <v>48</v>
      </c>
      <c r="H42" s="63"/>
      <c r="I42" s="63"/>
      <c r="J42" s="138"/>
      <c r="K42" s="176" t="s">
        <v>49</v>
      </c>
      <c r="L42" s="139"/>
      <c r="M42" s="139"/>
      <c r="Z42" s="3"/>
    </row>
    <row r="43" spans="1:26" s="1" customFormat="1" ht="45">
      <c r="A43" s="177" t="s">
        <v>50</v>
      </c>
      <c r="B43" s="127">
        <v>29.05</v>
      </c>
      <c r="C43" s="178" t="s">
        <v>103</v>
      </c>
      <c r="D43" s="128">
        <v>29.6</v>
      </c>
      <c r="E43" s="179" t="s">
        <v>104</v>
      </c>
      <c r="F43" s="128">
        <v>60.75</v>
      </c>
      <c r="G43" s="417" t="s">
        <v>32</v>
      </c>
      <c r="H43" s="418"/>
      <c r="I43" s="128">
        <f>ROUND(B43/2,2)</f>
        <v>14.53</v>
      </c>
      <c r="J43" s="140"/>
      <c r="K43" s="52"/>
      <c r="L43" s="139"/>
      <c r="M43" s="139"/>
      <c r="Z43" s="3"/>
    </row>
    <row r="44" spans="1:26" s="1" customFormat="1" ht="15" customHeight="1">
      <c r="A44" s="143"/>
      <c r="B44" s="63"/>
      <c r="C44" s="63"/>
      <c r="D44" s="63"/>
      <c r="E44" s="63"/>
      <c r="F44" s="63"/>
      <c r="G44" s="63"/>
      <c r="H44" s="63"/>
      <c r="I44" s="63"/>
      <c r="J44" s="141"/>
      <c r="K44" s="176" t="s">
        <v>53</v>
      </c>
      <c r="L44" s="139"/>
      <c r="M44" s="139"/>
      <c r="Y44" s="3"/>
    </row>
    <row r="45" spans="1:26" s="1" customFormat="1" ht="14.25" customHeight="1" thickBot="1">
      <c r="A45" s="63"/>
      <c r="B45" s="63"/>
      <c r="C45" s="91"/>
      <c r="D45" s="63"/>
      <c r="E45" s="63"/>
      <c r="F45" s="63"/>
      <c r="G45" s="63"/>
      <c r="H45" s="63"/>
      <c r="I45" s="63"/>
      <c r="J45" s="142"/>
      <c r="K45" s="142"/>
      <c r="L45" s="142"/>
      <c r="M45" s="142"/>
      <c r="Y45" s="3"/>
    </row>
    <row r="46" spans="1:26" s="1" customFormat="1" ht="15">
      <c r="A46" s="92"/>
      <c r="B46" s="93"/>
      <c r="C46" s="93"/>
      <c r="D46" s="180" t="s">
        <v>54</v>
      </c>
      <c r="E46" s="94" t="s">
        <v>1</v>
      </c>
      <c r="F46" s="63"/>
      <c r="G46" s="63"/>
      <c r="H46" s="63"/>
      <c r="I46" s="63"/>
      <c r="J46" s="136"/>
      <c r="K46" s="408" t="s">
        <v>105</v>
      </c>
      <c r="L46" s="409"/>
      <c r="M46" s="410"/>
      <c r="Y46" s="3"/>
    </row>
    <row r="47" spans="1:26" s="1" customFormat="1" ht="15" customHeight="1" thickBot="1">
      <c r="A47" s="419" t="s">
        <v>56</v>
      </c>
      <c r="B47" s="420"/>
      <c r="C47" s="420"/>
      <c r="D47" s="53">
        <f>IF(M38&lt;0,-M38,0)</f>
        <v>0</v>
      </c>
      <c r="E47" s="54">
        <f>D47/K38</f>
        <v>0</v>
      </c>
      <c r="F47" s="63"/>
      <c r="G47" s="63"/>
      <c r="H47" s="63"/>
      <c r="I47" s="63"/>
      <c r="J47" s="136"/>
      <c r="K47" s="411"/>
      <c r="L47" s="412"/>
      <c r="M47" s="413"/>
      <c r="Y47" s="3"/>
    </row>
    <row r="48" spans="1:26" s="1" customFormat="1" ht="15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411"/>
      <c r="L48" s="412"/>
      <c r="M48" s="413"/>
      <c r="Y48" s="3"/>
    </row>
    <row r="49" spans="1:25" s="1" customFormat="1" ht="15.75" customHeight="1" thickBot="1">
      <c r="A49" s="63"/>
      <c r="B49"/>
      <c r="C49" s="71"/>
      <c r="D49" s="71"/>
      <c r="E49" s="71"/>
      <c r="F49" s="71"/>
      <c r="G49" s="71"/>
      <c r="H49" s="95"/>
      <c r="I49" s="96"/>
      <c r="J49" s="97"/>
      <c r="K49" s="414"/>
      <c r="L49" s="415"/>
      <c r="M49" s="416"/>
      <c r="Y49" s="3"/>
    </row>
    <row r="50" spans="1:25" s="1" customFormat="1" ht="15.75" customHeight="1">
      <c r="A50" s="181" t="s">
        <v>57</v>
      </c>
      <c r="B50"/>
      <c r="C50" s="71"/>
      <c r="D50" s="71"/>
      <c r="E50" s="71"/>
      <c r="F50" s="71"/>
      <c r="G50" s="71"/>
      <c r="H50" s="95"/>
      <c r="I50" s="96"/>
      <c r="J50"/>
      <c r="K50"/>
      <c r="L50" s="63"/>
      <c r="M50" s="73"/>
      <c r="Y50" s="3"/>
    </row>
    <row r="51" spans="1:25" s="1" customFormat="1" ht="15.75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/>
      <c r="Y51" s="3"/>
    </row>
    <row r="52" spans="1:25" s="1" customFormat="1" ht="15.75" customHeight="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Y52" s="3"/>
    </row>
    <row r="53" spans="1:25" s="1" customFormat="1" ht="15.75" customHeight="1">
      <c r="A53" s="360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Y53" s="3"/>
    </row>
    <row r="54" spans="1:25" s="1" customFormat="1" ht="15.75" customHeight="1">
      <c r="A54" s="360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Y54" s="3"/>
    </row>
    <row r="55" spans="1:25" s="1" customFormat="1" ht="15.75" customHeight="1">
      <c r="A55" s="363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5"/>
      <c r="Y55" s="3"/>
    </row>
    <row r="56" spans="1:25" s="1" customFormat="1" ht="15.75" customHeight="1" thickBot="1">
      <c r="A56"/>
      <c r="B56"/>
      <c r="C56" s="71"/>
      <c r="D56" s="71"/>
      <c r="E56" s="71"/>
      <c r="F56" s="71"/>
      <c r="G56" s="71"/>
      <c r="H56" s="95"/>
      <c r="I56" s="96"/>
      <c r="J56"/>
      <c r="K56"/>
      <c r="L56" s="63"/>
      <c r="M56" s="73"/>
      <c r="Y56" s="3"/>
    </row>
    <row r="57" spans="1:25" s="1" customFormat="1" ht="15.75" customHeight="1" thickBot="1">
      <c r="A57" s="63"/>
      <c r="B57" s="182" t="s">
        <v>58</v>
      </c>
      <c r="C57" s="63"/>
      <c r="D57" s="129">
        <v>0</v>
      </c>
      <c r="E57" s="71"/>
      <c r="F57" s="183" t="s">
        <v>59</v>
      </c>
      <c r="G57" s="99"/>
      <c r="H57" s="61" t="str">
        <f>_xlfn.CONCAT(J4,"-",L4,"-","7208","-","000")</f>
        <v>0101-5165-7208-000</v>
      </c>
      <c r="I57" s="96"/>
      <c r="J57" s="125">
        <f>D59*M4</f>
        <v>2575</v>
      </c>
      <c r="K57" s="63"/>
      <c r="L57" s="63"/>
      <c r="M57" s="73"/>
      <c r="Y57" s="3"/>
    </row>
    <row r="58" spans="1:25" s="1" customFormat="1" ht="15.75" customHeight="1" thickBot="1">
      <c r="A58"/>
      <c r="B58"/>
      <c r="C58" s="71"/>
      <c r="D58" s="71"/>
      <c r="E58" s="100"/>
      <c r="F58" s="183" t="s">
        <v>59</v>
      </c>
      <c r="G58" s="99"/>
      <c r="H58" s="61" t="str">
        <f>IF(J5=0,"",(_xlfn.CONCAT(J5,"-",L5,"-","7208","-","000")))</f>
        <v>0101-5020-7208-000</v>
      </c>
      <c r="I58" s="100"/>
      <c r="J58" s="126">
        <f>D59*M5</f>
        <v>2575</v>
      </c>
      <c r="K58" s="63"/>
      <c r="L58" s="63"/>
      <c r="M58" s="73"/>
      <c r="Y58" s="3"/>
    </row>
    <row r="59" spans="1:25" s="1" customFormat="1" ht="15.75" customHeight="1" thickBot="1">
      <c r="A59" s="63"/>
      <c r="B59" s="184" t="s">
        <v>60</v>
      </c>
      <c r="C59" s="63"/>
      <c r="D59" s="123">
        <f>L38+D57</f>
        <v>5150</v>
      </c>
      <c r="E59" s="63"/>
      <c r="F59" s="183" t="s">
        <v>59</v>
      </c>
      <c r="G59" s="99"/>
      <c r="H59" s="61" t="str">
        <f>IF(J6=0,"",(_xlfn.CONCAT(J6,"-",L6,"-","7208","-","000")))</f>
        <v/>
      </c>
      <c r="I59" s="99"/>
      <c r="J59" s="126">
        <f>D59*M6</f>
        <v>0</v>
      </c>
      <c r="K59" s="63"/>
      <c r="L59" s="99"/>
      <c r="M59" s="73"/>
      <c r="Y59" s="3"/>
    </row>
    <row r="60" spans="1:25" s="1" customFormat="1" ht="15.75" customHeight="1">
      <c r="A60"/>
      <c r="B60"/>
      <c r="C60"/>
      <c r="D60" s="71"/>
      <c r="E60"/>
      <c r="F60"/>
      <c r="G60"/>
      <c r="H60"/>
      <c r="I60"/>
      <c r="J60"/>
      <c r="K60"/>
      <c r="L60" s="63"/>
      <c r="M60" s="73"/>
      <c r="Y60" s="3"/>
    </row>
    <row r="61" spans="1:25" s="1" customFormat="1" ht="15.75" customHeight="1" thickBot="1">
      <c r="A61"/>
      <c r="B61"/>
      <c r="C61"/>
      <c r="D61"/>
      <c r="E61"/>
      <c r="F61"/>
      <c r="G61"/>
      <c r="H61"/>
      <c r="I61"/>
      <c r="J61"/>
      <c r="K61"/>
      <c r="L61" s="63"/>
      <c r="M61" s="73"/>
      <c r="Y61" s="3"/>
    </row>
    <row r="62" spans="1:25" s="1" customFormat="1" ht="15.75" customHeight="1">
      <c r="A62" s="185" t="s">
        <v>106</v>
      </c>
      <c r="B62" s="101"/>
      <c r="C62" s="102"/>
      <c r="D62" s="102"/>
      <c r="E62" s="102"/>
      <c r="F62" s="102"/>
      <c r="G62" s="102"/>
      <c r="H62" s="102"/>
      <c r="I62" s="102"/>
      <c r="J62" s="103"/>
      <c r="K62" s="104"/>
      <c r="L62" s="63"/>
      <c r="M62" s="73"/>
      <c r="Y62" s="3"/>
    </row>
    <row r="63" spans="1:25" s="1" customFormat="1" ht="15.75" customHeight="1">
      <c r="A63" s="186" t="s">
        <v>107</v>
      </c>
      <c r="B63"/>
      <c r="C63"/>
      <c r="D63"/>
      <c r="E63"/>
      <c r="F63"/>
      <c r="G63"/>
      <c r="H63"/>
      <c r="I63"/>
      <c r="J63"/>
      <c r="K63" s="106"/>
      <c r="L63" s="63"/>
      <c r="M63" s="73"/>
      <c r="Y63" s="3"/>
    </row>
    <row r="64" spans="1:25" s="1" customFormat="1" ht="15.75" customHeight="1">
      <c r="A64" s="105"/>
      <c r="B64"/>
      <c r="C64"/>
      <c r="D64"/>
      <c r="E64"/>
      <c r="F64"/>
      <c r="G64"/>
      <c r="H64"/>
      <c r="I64"/>
      <c r="J64"/>
      <c r="K64" s="106"/>
      <c r="L64" s="63"/>
      <c r="M64" s="73"/>
      <c r="Y64" s="3"/>
    </row>
    <row r="65" spans="1:25" s="1" customFormat="1" ht="15.75" customHeight="1">
      <c r="A65" s="107"/>
      <c r="B65"/>
      <c r="C65"/>
      <c r="D65"/>
      <c r="E65"/>
      <c r="F65"/>
      <c r="G65"/>
      <c r="H65"/>
      <c r="I65"/>
      <c r="J65"/>
      <c r="K65" s="106"/>
      <c r="L65" s="63"/>
      <c r="M65" s="73"/>
      <c r="Y65" s="3"/>
    </row>
    <row r="66" spans="1:25" s="1" customFormat="1" ht="15.75" customHeight="1">
      <c r="A66" s="344"/>
      <c r="B66" s="345"/>
      <c r="C66" s="345"/>
      <c r="D66" s="345"/>
      <c r="E66" s="345"/>
      <c r="F66" s="345"/>
      <c r="G66" s="345"/>
      <c r="H66" s="345"/>
      <c r="I66" s="366"/>
      <c r="J66" s="345"/>
      <c r="K66" s="108"/>
      <c r="L66" s="63"/>
      <c r="M66" s="73"/>
      <c r="Y66" s="3"/>
    </row>
    <row r="67" spans="1:25" s="1" customFormat="1" ht="15.75" customHeight="1" thickBot="1">
      <c r="A67" s="350" t="s">
        <v>63</v>
      </c>
      <c r="B67" s="349"/>
      <c r="C67" s="348" t="s">
        <v>64</v>
      </c>
      <c r="D67" s="349"/>
      <c r="E67" s="349"/>
      <c r="F67" s="348" t="s">
        <v>65</v>
      </c>
      <c r="G67" s="349"/>
      <c r="H67" s="349"/>
      <c r="I67" s="348" t="s">
        <v>66</v>
      </c>
      <c r="J67" s="349"/>
      <c r="K67" s="187" t="s">
        <v>67</v>
      </c>
      <c r="L67" s="63"/>
      <c r="M67" s="73"/>
      <c r="Y67" s="3"/>
    </row>
    <row r="68" spans="1:25" s="1" customFormat="1" ht="15.75" customHeight="1" thickBot="1">
      <c r="A68" s="71"/>
      <c r="B68" s="71"/>
      <c r="C68" s="71"/>
      <c r="D68" s="71"/>
      <c r="E68" s="71"/>
      <c r="F68" s="71"/>
      <c r="G68" s="71"/>
      <c r="H68" s="71"/>
      <c r="I68" s="71"/>
      <c r="J68"/>
      <c r="K68" s="71"/>
      <c r="L68" s="338" t="s">
        <v>68</v>
      </c>
      <c r="M68" s="339"/>
      <c r="Y68" s="3"/>
    </row>
    <row r="69" spans="1:25" s="1" customFormat="1" ht="15.75" customHeight="1">
      <c r="A69" s="188" t="s">
        <v>69</v>
      </c>
      <c r="B69" s="109"/>
      <c r="C69" s="109"/>
      <c r="D69" s="189" t="s">
        <v>108</v>
      </c>
      <c r="E69" s="109"/>
      <c r="F69" s="109"/>
      <c r="G69" s="109"/>
      <c r="H69" s="109"/>
      <c r="I69" s="109"/>
      <c r="J69" s="102"/>
      <c r="K69" s="109"/>
      <c r="L69" s="340"/>
      <c r="M69" s="341"/>
      <c r="Y69" s="3"/>
    </row>
    <row r="70" spans="1:25" s="1" customFormat="1" ht="15.75" customHeight="1">
      <c r="A70" s="110"/>
      <c r="B70" s="71"/>
      <c r="C70" s="71"/>
      <c r="D70" s="71"/>
      <c r="E70" s="71"/>
      <c r="F70" s="71"/>
      <c r="G70" s="71"/>
      <c r="H70" s="71"/>
      <c r="I70" s="71"/>
      <c r="J70"/>
      <c r="K70" s="71"/>
      <c r="L70" s="340"/>
      <c r="M70" s="341"/>
      <c r="Y70" s="3"/>
    </row>
    <row r="71" spans="1:25" s="1" customFormat="1" ht="15.75" customHeight="1">
      <c r="A71" s="344"/>
      <c r="B71" s="345"/>
      <c r="C71" s="426"/>
      <c r="D71" s="426"/>
      <c r="E71" s="426"/>
      <c r="F71" s="345"/>
      <c r="G71" s="345"/>
      <c r="H71" s="345"/>
      <c r="I71" s="427"/>
      <c r="J71" s="426"/>
      <c r="K71" s="111"/>
      <c r="L71" s="340"/>
      <c r="M71" s="341"/>
      <c r="Y71" s="3"/>
    </row>
    <row r="72" spans="1:25" s="1" customFormat="1" ht="15.75" customHeight="1" thickBot="1">
      <c r="A72" s="350" t="s">
        <v>71</v>
      </c>
      <c r="B72" s="349"/>
      <c r="C72" s="348" t="s">
        <v>64</v>
      </c>
      <c r="D72" s="349"/>
      <c r="E72" s="349"/>
      <c r="F72" s="348" t="s">
        <v>65</v>
      </c>
      <c r="G72" s="349"/>
      <c r="H72" s="349"/>
      <c r="I72" s="348" t="s">
        <v>66</v>
      </c>
      <c r="J72" s="447"/>
      <c r="K72" s="190" t="s">
        <v>67</v>
      </c>
      <c r="L72" s="342"/>
      <c r="M72" s="343"/>
      <c r="Y72" s="3"/>
    </row>
    <row r="73" spans="1:25" s="1" customFormat="1" ht="15.75" customHeight="1">
      <c r="A73" s="63"/>
      <c r="B73" s="71"/>
      <c r="C73" s="71"/>
      <c r="D73" s="71"/>
      <c r="E73" s="71"/>
      <c r="F73" s="71"/>
      <c r="G73" s="71"/>
      <c r="H73" s="71"/>
      <c r="I73" s="71"/>
      <c r="J73"/>
      <c r="K73" s="71"/>
      <c r="L73" s="63"/>
      <c r="M73" s="73"/>
      <c r="Y73" s="3"/>
    </row>
    <row r="74" spans="1:25" s="1" customFormat="1" ht="6" customHeight="1" thickBot="1">
      <c r="A74" s="98"/>
      <c r="B74" s="71"/>
      <c r="C74" s="71"/>
      <c r="D74" s="71"/>
      <c r="E74" s="71"/>
      <c r="F74" s="71"/>
      <c r="G74" s="71"/>
      <c r="H74" s="71"/>
      <c r="I74" s="71"/>
      <c r="J74"/>
      <c r="K74" s="71"/>
      <c r="L74" s="63"/>
      <c r="M74" s="73"/>
      <c r="Y74" s="3"/>
    </row>
    <row r="75" spans="1:25" s="1" customFormat="1" ht="15.75" customHeight="1">
      <c r="A75" s="188" t="s">
        <v>109</v>
      </c>
      <c r="B75" s="109"/>
      <c r="C75" s="109"/>
      <c r="D75" s="109"/>
      <c r="E75" s="109"/>
      <c r="F75" s="109"/>
      <c r="G75" s="109"/>
      <c r="H75" s="109"/>
      <c r="I75" s="109"/>
      <c r="J75" s="102"/>
      <c r="K75" s="112"/>
      <c r="L75" s="338" t="s">
        <v>68</v>
      </c>
      <c r="M75" s="339"/>
      <c r="Y75" s="3"/>
    </row>
    <row r="76" spans="1:25" s="1" customFormat="1" ht="15.75" customHeight="1">
      <c r="A76" s="110"/>
      <c r="B76" s="71"/>
      <c r="C76" s="71"/>
      <c r="D76" s="71"/>
      <c r="E76" s="71"/>
      <c r="F76" s="71"/>
      <c r="G76" s="71"/>
      <c r="H76" s="71"/>
      <c r="I76" s="71"/>
      <c r="J76"/>
      <c r="K76" s="113"/>
      <c r="L76" s="340"/>
      <c r="M76" s="341"/>
      <c r="Y76" s="3"/>
    </row>
    <row r="77" spans="1:25" s="1" customFormat="1" ht="15.75" customHeight="1">
      <c r="A77" s="431"/>
      <c r="B77" s="432"/>
      <c r="C77" s="433"/>
      <c r="D77" s="433"/>
      <c r="E77" s="433"/>
      <c r="F77" s="432"/>
      <c r="G77" s="432"/>
      <c r="H77" s="432"/>
      <c r="I77" s="434"/>
      <c r="J77" s="432"/>
      <c r="K77" s="114"/>
      <c r="L77" s="340"/>
      <c r="M77" s="341"/>
      <c r="Y77" s="3"/>
    </row>
    <row r="78" spans="1:25" s="1" customFormat="1" ht="15.75" customHeight="1" thickBot="1">
      <c r="A78" s="350" t="s">
        <v>73</v>
      </c>
      <c r="B78" s="349"/>
      <c r="C78" s="348" t="s">
        <v>64</v>
      </c>
      <c r="D78" s="349"/>
      <c r="E78" s="349"/>
      <c r="F78" s="348" t="s">
        <v>65</v>
      </c>
      <c r="G78" s="349"/>
      <c r="H78" s="349"/>
      <c r="I78" s="348" t="s">
        <v>66</v>
      </c>
      <c r="J78" s="447"/>
      <c r="K78" s="187" t="s">
        <v>67</v>
      </c>
      <c r="L78" s="340"/>
      <c r="M78" s="341"/>
      <c r="Y78" s="3"/>
    </row>
    <row r="79" spans="1:25" s="1" customFormat="1" ht="15.75" customHeight="1" thickBot="1">
      <c r="A79" s="71"/>
      <c r="B79" s="71"/>
      <c r="C79" s="71"/>
      <c r="D79" s="71"/>
      <c r="E79" s="71"/>
      <c r="F79" s="71"/>
      <c r="G79" s="71"/>
      <c r="H79" s="71"/>
      <c r="I79" s="71"/>
      <c r="J79"/>
      <c r="K79" s="71"/>
      <c r="L79" s="342"/>
      <c r="M79" s="343"/>
      <c r="Y79" s="3"/>
    </row>
    <row r="80" spans="1:25" s="1" customFormat="1" ht="15.75" customHeight="1">
      <c r="A80" s="188" t="s">
        <v>75</v>
      </c>
      <c r="B80" s="109"/>
      <c r="C80" s="109"/>
      <c r="D80" s="109"/>
      <c r="E80" s="109"/>
      <c r="F80" s="109"/>
      <c r="G80" s="109"/>
      <c r="H80" s="109"/>
      <c r="I80" s="109"/>
      <c r="J80" s="435" t="s">
        <v>110</v>
      </c>
      <c r="K80" s="436"/>
      <c r="L80" s="437"/>
      <c r="M80" s="73"/>
      <c r="Y80" s="3"/>
    </row>
    <row r="81" spans="1:25" s="1" customFormat="1" ht="15.75" customHeight="1">
      <c r="A81" s="110"/>
      <c r="B81" s="71"/>
      <c r="C81" s="71"/>
      <c r="D81" s="71"/>
      <c r="E81" s="71"/>
      <c r="F81" s="71"/>
      <c r="G81" s="71"/>
      <c r="H81" s="71"/>
      <c r="I81" s="71"/>
      <c r="J81" s="438"/>
      <c r="K81" s="439"/>
      <c r="L81" s="440"/>
      <c r="M81" s="73"/>
      <c r="Y81" s="3"/>
    </row>
    <row r="82" spans="1:25" s="1" customFormat="1" ht="15.75" customHeight="1">
      <c r="A82" s="344"/>
      <c r="B82" s="345"/>
      <c r="C82" s="345"/>
      <c r="D82" s="345"/>
      <c r="E82" s="345"/>
      <c r="F82" s="345"/>
      <c r="G82" s="345"/>
      <c r="H82" s="345"/>
      <c r="I82" s="115"/>
      <c r="J82" s="438"/>
      <c r="K82" s="439"/>
      <c r="L82" s="440"/>
      <c r="M82" s="73"/>
      <c r="Y82" s="3"/>
    </row>
    <row r="83" spans="1:25" s="1" customFormat="1" ht="15.75" customHeight="1" thickBot="1">
      <c r="A83" s="350" t="s">
        <v>77</v>
      </c>
      <c r="B83" s="349"/>
      <c r="C83" s="348" t="s">
        <v>64</v>
      </c>
      <c r="D83" s="349"/>
      <c r="E83" s="349"/>
      <c r="F83" s="348" t="s">
        <v>65</v>
      </c>
      <c r="G83" s="349"/>
      <c r="H83" s="349"/>
      <c r="I83" s="187" t="s">
        <v>67</v>
      </c>
      <c r="J83" s="428" t="s">
        <v>78</v>
      </c>
      <c r="K83" s="429"/>
      <c r="L83" s="430"/>
      <c r="M83" s="73"/>
      <c r="Y83" s="3"/>
    </row>
    <row r="84" spans="1:25" s="1" customFormat="1" ht="15.75" customHeight="1">
      <c r="A84"/>
      <c r="B84"/>
      <c r="C84"/>
      <c r="D84"/>
      <c r="E84"/>
      <c r="F84"/>
      <c r="G84"/>
      <c r="H84"/>
      <c r="I84"/>
      <c r="J84"/>
      <c r="K84"/>
      <c r="L84" s="63"/>
      <c r="M84" s="73"/>
      <c r="Y84" s="3"/>
    </row>
    <row r="85" spans="1:25" s="1" customFormat="1" ht="15.75" customHeight="1">
      <c r="A85" s="170" t="s">
        <v>79</v>
      </c>
      <c r="B85"/>
      <c r="C85"/>
      <c r="D85"/>
      <c r="E85"/>
      <c r="F85"/>
      <c r="G85"/>
      <c r="H85"/>
      <c r="I85"/>
      <c r="J85"/>
      <c r="K85"/>
      <c r="L85" s="63"/>
      <c r="M85" s="73"/>
      <c r="Y85" s="3"/>
    </row>
    <row r="86" spans="1:25" s="1" customFormat="1" ht="15.75" customHeight="1">
      <c r="A86" s="191" t="s">
        <v>111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63"/>
      <c r="M86" s="73"/>
      <c r="Y86" s="3"/>
    </row>
    <row r="87" spans="1:25" s="1" customFormat="1" ht="15.75" customHeight="1">
      <c r="A87" s="191" t="s">
        <v>81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86"/>
      <c r="L87" s="63"/>
      <c r="M87" s="73"/>
      <c r="Y87" s="3"/>
    </row>
    <row r="88" spans="1:25" s="1" customFormat="1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18"/>
      <c r="M88" s="2"/>
      <c r="Y88" s="3"/>
    </row>
  </sheetData>
  <sheetProtection algorithmName="SHA-512" hashValue="/2BGsb1+lEoh454yfm05IaSZ53bn5VTqfzrjhUYpQwiSdZdO5Nxl4K8A0zV3RZfnV/I4yMeIIuZqcDUrzfu31A==" saltValue="08SKHC5rZJiL6woGlmbufA==" spinCount="100000" sheet="1" objects="1" scenarios="1" selectLockedCells="1" selectUnlockedCells="1"/>
  <mergeCells count="74">
    <mergeCell ref="C72:E72"/>
    <mergeCell ref="J83:L83"/>
    <mergeCell ref="A77:B77"/>
    <mergeCell ref="C77:E77"/>
    <mergeCell ref="F77:H77"/>
    <mergeCell ref="I77:J77"/>
    <mergeCell ref="J80:L82"/>
    <mergeCell ref="A82:B82"/>
    <mergeCell ref="C82:E82"/>
    <mergeCell ref="F82:H82"/>
    <mergeCell ref="I71:J71"/>
    <mergeCell ref="L75:M75"/>
    <mergeCell ref="L76:M79"/>
    <mergeCell ref="F72:H72"/>
    <mergeCell ref="I72:J72"/>
    <mergeCell ref="A30:C30"/>
    <mergeCell ref="A29:C29"/>
    <mergeCell ref="A37:H38"/>
    <mergeCell ref="C71:E71"/>
    <mergeCell ref="F71:H71"/>
    <mergeCell ref="A67:B67"/>
    <mergeCell ref="C67:E67"/>
    <mergeCell ref="F67:H67"/>
    <mergeCell ref="A24:C24"/>
    <mergeCell ref="A25:C25"/>
    <mergeCell ref="A26:C26"/>
    <mergeCell ref="A27:C27"/>
    <mergeCell ref="A28:C28"/>
    <mergeCell ref="I37:J37"/>
    <mergeCell ref="D32:M32"/>
    <mergeCell ref="A35:B35"/>
    <mergeCell ref="K40:M40"/>
    <mergeCell ref="K46:M49"/>
    <mergeCell ref="G43:H43"/>
    <mergeCell ref="A47:C47"/>
    <mergeCell ref="C5:F5"/>
    <mergeCell ref="A5:B5"/>
    <mergeCell ref="A4:B4"/>
    <mergeCell ref="C4:F4"/>
    <mergeCell ref="A6:B6"/>
    <mergeCell ref="A9:M14"/>
    <mergeCell ref="A23:C23"/>
    <mergeCell ref="K20:M20"/>
    <mergeCell ref="A21:C22"/>
    <mergeCell ref="D21:F22"/>
    <mergeCell ref="G21:G22"/>
    <mergeCell ref="H21:H22"/>
    <mergeCell ref="I21:I22"/>
    <mergeCell ref="J21:J22"/>
    <mergeCell ref="K21:K22"/>
    <mergeCell ref="L21:L22"/>
    <mergeCell ref="M21:M22"/>
    <mergeCell ref="I67:J67"/>
    <mergeCell ref="A51:M55"/>
    <mergeCell ref="A66:B66"/>
    <mergeCell ref="C66:E66"/>
    <mergeCell ref="F66:H66"/>
    <mergeCell ref="I66:J66"/>
    <mergeCell ref="L68:M68"/>
    <mergeCell ref="L69:M72"/>
    <mergeCell ref="A71:B71"/>
    <mergeCell ref="A2:M2"/>
    <mergeCell ref="C83:E83"/>
    <mergeCell ref="F83:H83"/>
    <mergeCell ref="A83:B83"/>
    <mergeCell ref="A31:C31"/>
    <mergeCell ref="A33:C33"/>
    <mergeCell ref="A32:C32"/>
    <mergeCell ref="A34:C34"/>
    <mergeCell ref="A78:B78"/>
    <mergeCell ref="C78:E78"/>
    <mergeCell ref="F78:H78"/>
    <mergeCell ref="I78:J78"/>
    <mergeCell ref="A72:B72"/>
  </mergeCells>
  <dataValidations count="1">
    <dataValidation type="list" allowBlank="1" showInputMessage="1" showErrorMessage="1" sqref="K7" xr:uid="{00000000-0002-0000-0100-000000000000}">
      <formula1>$M$5:$M$7</formula1>
    </dataValidation>
  </dataValidations>
  <hyperlinks>
    <hyperlink ref="J83" r:id="rId1" xr:uid="{00000000-0004-0000-0100-000000000000}"/>
    <hyperlink ref="K42" r:id="rId2" xr:uid="{00000000-0004-0000-0100-000001000000}"/>
    <hyperlink ref="K44" r:id="rId3" xr:uid="{00000000-0004-0000-0100-000002000000}"/>
  </hyperlinks>
  <pageMargins left="0.511811023622047" right="0.31496062992126" top="0.35433070866141703" bottom="0.35433070866141703" header="0.31496062992126" footer="0.31496062992126"/>
  <pageSetup scale="54" orientation="portrait" r:id="rId4"/>
  <headerFooter>
    <oddHeader>&amp;L&amp;"Arial,Bold"&amp;12Annex A - NPP Hospitality Policy</oddHeader>
    <oddFooter>&amp;C&amp;P/&amp;N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7" name="Check Box 4">
              <controlPr defaultSize="0" autoLine="0" autoPict="0">
                <anchor moveWithCells="1">
                  <from>
                    <xdr:col>5</xdr:col>
                    <xdr:colOff>76200</xdr:colOff>
                    <xdr:row>5</xdr:row>
                    <xdr:rowOff>133350</xdr:rowOff>
                  </from>
                  <to>
                    <xdr:col>5</xdr:col>
                    <xdr:colOff>381000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7F02-DD04-44BA-86CF-E14D28FEA5EB}">
  <sheetPr codeName="Sheet3"/>
  <dimension ref="A1:Z88"/>
  <sheetViews>
    <sheetView zoomScale="85" zoomScaleNormal="85" zoomScalePageLayoutView="90" workbookViewId="0">
      <selection activeCell="A9" sqref="A9:M14"/>
    </sheetView>
  </sheetViews>
  <sheetFormatPr defaultColWidth="9.140625" defaultRowHeight="12.75"/>
  <cols>
    <col min="1" max="1" width="12.5703125" style="5" customWidth="1"/>
    <col min="2" max="2" width="12.140625" style="5" customWidth="1"/>
    <col min="3" max="3" width="11.42578125" style="5" customWidth="1"/>
    <col min="4" max="4" width="15" style="5" customWidth="1"/>
    <col min="5" max="5" width="10.7109375" style="5" customWidth="1"/>
    <col min="6" max="6" width="10" style="5" customWidth="1"/>
    <col min="7" max="7" width="10.42578125" style="5" customWidth="1"/>
    <col min="8" max="8" width="12.7109375" style="5" customWidth="1"/>
    <col min="9" max="9" width="11.42578125" style="5" customWidth="1"/>
    <col min="10" max="10" width="12.7109375" style="5" customWidth="1"/>
    <col min="11" max="11" width="14.7109375" style="5" customWidth="1"/>
    <col min="12" max="13" width="13.5703125" style="5" customWidth="1"/>
    <col min="14" max="16384" width="9.140625" style="5"/>
  </cols>
  <sheetData>
    <row r="1" spans="1:26" s="1" customFormat="1" ht="14.25">
      <c r="A1" s="5"/>
      <c r="B1" s="5"/>
      <c r="C1" s="5"/>
      <c r="D1" s="5"/>
      <c r="E1" s="5"/>
      <c r="M1" s="2"/>
      <c r="Y1" s="3"/>
    </row>
    <row r="2" spans="1:26" s="1" customFormat="1" ht="18">
      <c r="A2" s="346" t="s">
        <v>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2"/>
      <c r="Z2" s="3"/>
    </row>
    <row r="3" spans="1:26" s="1" customFormat="1" ht="18.75" thickBot="1">
      <c r="A3"/>
      <c r="B3"/>
      <c r="C3" s="62"/>
      <c r="D3" s="62"/>
      <c r="E3" s="62"/>
      <c r="F3" s="62"/>
      <c r="G3" s="62"/>
      <c r="H3" s="62"/>
      <c r="I3" s="62"/>
      <c r="J3" s="62"/>
      <c r="K3" s="62"/>
      <c r="L3" s="63"/>
      <c r="M3" s="64" t="s">
        <v>1</v>
      </c>
      <c r="Y3" s="3"/>
    </row>
    <row r="4" spans="1:26" s="1" customFormat="1" ht="16.5" thickBot="1">
      <c r="A4" s="398" t="s">
        <v>2</v>
      </c>
      <c r="B4" s="399"/>
      <c r="C4" s="395" t="s">
        <v>112</v>
      </c>
      <c r="D4" s="396"/>
      <c r="E4" s="396"/>
      <c r="F4" s="397"/>
      <c r="G4" s="65"/>
      <c r="H4" s="65"/>
      <c r="I4" s="167" t="s">
        <v>3</v>
      </c>
      <c r="J4" s="214" t="s">
        <v>113</v>
      </c>
      <c r="K4" s="167" t="s">
        <v>4</v>
      </c>
      <c r="L4" s="214" t="s">
        <v>114</v>
      </c>
      <c r="M4" s="66">
        <v>1</v>
      </c>
      <c r="Y4" s="3"/>
    </row>
    <row r="5" spans="1:26" s="1" customFormat="1" ht="16.5" thickBot="1">
      <c r="A5" s="398" t="s">
        <v>115</v>
      </c>
      <c r="B5" s="399"/>
      <c r="C5" s="395" t="s">
        <v>116</v>
      </c>
      <c r="D5" s="396"/>
      <c r="E5" s="396"/>
      <c r="F5" s="397"/>
      <c r="G5" s="63"/>
      <c r="H5" s="63"/>
      <c r="I5" s="167" t="s">
        <v>3</v>
      </c>
      <c r="J5" s="214"/>
      <c r="K5" s="167" t="s">
        <v>4</v>
      </c>
      <c r="L5" s="214"/>
      <c r="M5" s="66">
        <v>0</v>
      </c>
      <c r="Y5" s="3"/>
    </row>
    <row r="6" spans="1:26" s="1" customFormat="1" ht="18.75" customHeight="1" thickBot="1">
      <c r="A6" s="400"/>
      <c r="B6" s="400"/>
      <c r="C6" s="67"/>
      <c r="D6" s="67"/>
      <c r="E6" s="63"/>
      <c r="F6" s="63"/>
      <c r="G6" s="63"/>
      <c r="H6" s="63"/>
      <c r="I6" s="167" t="s">
        <v>3</v>
      </c>
      <c r="J6" s="214"/>
      <c r="K6" s="167" t="s">
        <v>4</v>
      </c>
      <c r="L6" s="214"/>
      <c r="M6" s="66">
        <v>0</v>
      </c>
      <c r="T6" s="3"/>
    </row>
    <row r="7" spans="1:26" s="1" customFormat="1" ht="16.5" thickBot="1">
      <c r="A7" s="68"/>
      <c r="B7" s="168" t="s">
        <v>6</v>
      </c>
      <c r="C7" s="69"/>
      <c r="D7" s="69"/>
      <c r="E7" s="69"/>
      <c r="F7" s="70"/>
      <c r="G7" s="63"/>
      <c r="H7" s="63"/>
      <c r="I7" s="65"/>
      <c r="J7" s="65"/>
      <c r="K7" s="71"/>
      <c r="L7" s="63"/>
      <c r="M7" s="72"/>
      <c r="Y7" s="3"/>
    </row>
    <row r="8" spans="1:26" s="1" customFormat="1" ht="15.75">
      <c r="A8" s="169" t="s">
        <v>7</v>
      </c>
      <c r="B8"/>
      <c r="C8"/>
      <c r="D8"/>
      <c r="E8"/>
      <c r="F8"/>
      <c r="G8"/>
      <c r="H8"/>
      <c r="I8"/>
      <c r="J8"/>
      <c r="K8"/>
      <c r="L8" s="63"/>
      <c r="M8" s="73"/>
      <c r="Y8" s="3"/>
    </row>
    <row r="9" spans="1:26" s="1" customFormat="1" ht="14.25">
      <c r="A9" s="367" t="s">
        <v>117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9"/>
      <c r="Y9" s="3"/>
    </row>
    <row r="10" spans="1:26" s="1" customFormat="1" ht="14.25">
      <c r="A10" s="370"/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2"/>
      <c r="Y10" s="3"/>
    </row>
    <row r="11" spans="1:26" s="1" customFormat="1" ht="14.25">
      <c r="A11" s="370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2"/>
      <c r="Y11" s="3"/>
    </row>
    <row r="12" spans="1:26" s="1" customFormat="1" ht="15" customHeight="1">
      <c r="A12" s="370"/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2"/>
      <c r="Y12" s="3"/>
    </row>
    <row r="13" spans="1:26" s="1" customFormat="1" ht="15" customHeight="1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2"/>
      <c r="Y13" s="3"/>
    </row>
    <row r="14" spans="1:26" s="1" customFormat="1" ht="15" customHeight="1">
      <c r="A14" s="373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Y14" s="3"/>
    </row>
    <row r="15" spans="1:26" s="1" customFormat="1" ht="14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3"/>
      <c r="M15" s="73"/>
      <c r="Y15" s="3"/>
    </row>
    <row r="16" spans="1:26" s="1" customFormat="1" ht="17.25">
      <c r="A16" s="170" t="s">
        <v>118</v>
      </c>
      <c r="B16" s="75"/>
      <c r="C16" s="75"/>
      <c r="D16" s="63"/>
      <c r="E16" s="63"/>
      <c r="F16" s="63"/>
      <c r="G16" s="63"/>
      <c r="H16" s="63"/>
      <c r="I16" s="63"/>
      <c r="J16" s="63"/>
      <c r="K16" s="63"/>
      <c r="L16" s="63"/>
      <c r="M16" s="73"/>
      <c r="Y16" s="3"/>
    </row>
    <row r="17" spans="1:25" s="14" customFormat="1" ht="15">
      <c r="A17" s="170" t="s">
        <v>92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25" s="14" customForma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5" s="1" customFormat="1" ht="15.75">
      <c r="A19" s="171" t="s">
        <v>10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63"/>
      <c r="M19" s="73"/>
      <c r="Y19" s="3"/>
    </row>
    <row r="20" spans="1:25" s="1" customFormat="1" ht="15">
      <c r="A20" s="75"/>
      <c r="B20" s="75"/>
      <c r="C20" s="75"/>
      <c r="D20" s="63"/>
      <c r="E20" s="63"/>
      <c r="F20" s="63"/>
      <c r="G20" s="63"/>
      <c r="H20" s="63"/>
      <c r="I20" s="63"/>
      <c r="J20" s="63"/>
      <c r="K20" s="379" t="s">
        <v>11</v>
      </c>
      <c r="L20" s="380"/>
      <c r="M20" s="380"/>
      <c r="Y20" s="3"/>
    </row>
    <row r="21" spans="1:25" s="1" customFormat="1" ht="60" customHeight="1">
      <c r="A21" s="381" t="s">
        <v>12</v>
      </c>
      <c r="B21" s="382"/>
      <c r="C21" s="382"/>
      <c r="D21" s="383" t="s">
        <v>119</v>
      </c>
      <c r="E21" s="384"/>
      <c r="F21" s="385"/>
      <c r="G21" s="441" t="s">
        <v>120</v>
      </c>
      <c r="H21" s="389" t="s">
        <v>15</v>
      </c>
      <c r="I21" s="389" t="s">
        <v>16</v>
      </c>
      <c r="J21" s="389" t="s">
        <v>121</v>
      </c>
      <c r="K21" s="391" t="s">
        <v>18</v>
      </c>
      <c r="L21" s="389" t="s">
        <v>19</v>
      </c>
      <c r="M21" s="393" t="s">
        <v>20</v>
      </c>
      <c r="Y21" s="3"/>
    </row>
    <row r="22" spans="1:25" s="1" customFormat="1" ht="15" customHeight="1">
      <c r="A22" s="382"/>
      <c r="B22" s="382"/>
      <c r="C22" s="382"/>
      <c r="D22" s="386"/>
      <c r="E22" s="387"/>
      <c r="F22" s="388"/>
      <c r="G22" s="442"/>
      <c r="H22" s="390"/>
      <c r="I22" s="390"/>
      <c r="J22" s="390"/>
      <c r="K22" s="392"/>
      <c r="L22" s="390"/>
      <c r="M22" s="394"/>
      <c r="Y22" s="3"/>
    </row>
    <row r="23" spans="1:25" s="1" customFormat="1" ht="15.75" thickBot="1">
      <c r="A23" s="376" t="s">
        <v>21</v>
      </c>
      <c r="B23" s="377"/>
      <c r="C23" s="378"/>
      <c r="D23" s="172" t="s">
        <v>22</v>
      </c>
      <c r="E23" s="172" t="s">
        <v>23</v>
      </c>
      <c r="F23" s="172" t="s">
        <v>24</v>
      </c>
      <c r="G23" s="80"/>
      <c r="H23" s="79" t="s">
        <v>25</v>
      </c>
      <c r="I23" s="81" t="s">
        <v>26</v>
      </c>
      <c r="J23" s="81" t="s">
        <v>27</v>
      </c>
      <c r="K23" s="173" t="s">
        <v>28</v>
      </c>
      <c r="L23" s="82" t="s">
        <v>29</v>
      </c>
      <c r="M23" s="173" t="s">
        <v>30</v>
      </c>
      <c r="Y23" s="3"/>
    </row>
    <row r="24" spans="1:25" s="1" customFormat="1" ht="15">
      <c r="A24" s="421" t="s">
        <v>31</v>
      </c>
      <c r="B24" s="422"/>
      <c r="C24" s="423"/>
      <c r="D24" s="215">
        <v>21</v>
      </c>
      <c r="E24" s="215">
        <v>4</v>
      </c>
      <c r="F24" s="215"/>
      <c r="G24" s="215">
        <v>1</v>
      </c>
      <c r="H24" s="195">
        <f>SUM(D24:G24)</f>
        <v>26</v>
      </c>
      <c r="I24" s="216">
        <f>B43</f>
        <v>29.05</v>
      </c>
      <c r="J24" s="131">
        <v>3</v>
      </c>
      <c r="K24" s="197">
        <f>H24*I24*J24</f>
        <v>2265.9</v>
      </c>
      <c r="L24" s="217">
        <v>2485</v>
      </c>
      <c r="M24" s="197">
        <f>K24-L24</f>
        <v>-219.09999999999991</v>
      </c>
      <c r="Y24" s="3"/>
    </row>
    <row r="25" spans="1:25" s="1" customFormat="1" ht="15">
      <c r="A25" s="351" t="s">
        <v>32</v>
      </c>
      <c r="B25" s="352"/>
      <c r="C25" s="353"/>
      <c r="D25" s="218">
        <v>21</v>
      </c>
      <c r="E25" s="218">
        <v>4</v>
      </c>
      <c r="F25" s="218"/>
      <c r="G25" s="218"/>
      <c r="H25" s="200">
        <f t="shared" ref="H25:H30" si="0">SUM(D25:G25)</f>
        <v>25</v>
      </c>
      <c r="I25" s="197">
        <f>I43</f>
        <v>14.53</v>
      </c>
      <c r="J25" s="132">
        <v>6</v>
      </c>
      <c r="K25" s="197">
        <f t="shared" ref="K25:K34" si="1">H25*I25*J25</f>
        <v>2179.5</v>
      </c>
      <c r="L25" s="217">
        <v>750</v>
      </c>
      <c r="M25" s="197">
        <f>K25-L25</f>
        <v>1429.5</v>
      </c>
      <c r="Y25" s="3"/>
    </row>
    <row r="26" spans="1:25" s="1" customFormat="1" ht="15">
      <c r="A26" s="351" t="s">
        <v>33</v>
      </c>
      <c r="B26" s="352"/>
      <c r="C26" s="353"/>
      <c r="D26" s="218">
        <v>21</v>
      </c>
      <c r="E26" s="218">
        <v>4</v>
      </c>
      <c r="F26" s="218"/>
      <c r="G26" s="218"/>
      <c r="H26" s="200">
        <f t="shared" si="0"/>
        <v>25</v>
      </c>
      <c r="I26" s="197">
        <f>D43</f>
        <v>29.6</v>
      </c>
      <c r="J26" s="132">
        <v>3</v>
      </c>
      <c r="K26" s="197">
        <f t="shared" si="1"/>
        <v>2220</v>
      </c>
      <c r="L26" s="217">
        <v>3308</v>
      </c>
      <c r="M26" s="197">
        <f>K26-L26</f>
        <v>-1088</v>
      </c>
      <c r="Y26" s="3"/>
    </row>
    <row r="27" spans="1:25" s="1" customFormat="1" ht="15">
      <c r="A27" s="351" t="s">
        <v>34</v>
      </c>
      <c r="B27" s="352"/>
      <c r="C27" s="353"/>
      <c r="D27" s="218"/>
      <c r="E27" s="218"/>
      <c r="F27" s="218"/>
      <c r="G27" s="218"/>
      <c r="H27" s="200">
        <f t="shared" si="0"/>
        <v>0</v>
      </c>
      <c r="I27" s="197">
        <f>F43</f>
        <v>60.75</v>
      </c>
      <c r="J27" s="132"/>
      <c r="K27" s="197">
        <f t="shared" si="1"/>
        <v>0</v>
      </c>
      <c r="L27" s="217">
        <v>0</v>
      </c>
      <c r="M27" s="197">
        <f>K27-L27</f>
        <v>0</v>
      </c>
      <c r="Y27" s="3"/>
    </row>
    <row r="28" spans="1:25" s="1" customFormat="1" ht="15">
      <c r="A28" s="351" t="s">
        <v>35</v>
      </c>
      <c r="B28" s="352"/>
      <c r="C28" s="353"/>
      <c r="D28" s="218"/>
      <c r="E28" s="218"/>
      <c r="F28" s="218"/>
      <c r="G28" s="218"/>
      <c r="H28" s="200">
        <f t="shared" si="0"/>
        <v>0</v>
      </c>
      <c r="I28" s="197"/>
      <c r="J28" s="132"/>
      <c r="K28" s="197">
        <f t="shared" si="1"/>
        <v>0</v>
      </c>
      <c r="L28" s="217">
        <v>0</v>
      </c>
      <c r="M28" s="197">
        <f t="shared" ref="M28:M30" si="2">K28-L28</f>
        <v>0</v>
      </c>
      <c r="Y28" s="3"/>
    </row>
    <row r="29" spans="1:25" s="1" customFormat="1" ht="15">
      <c r="A29" s="351" t="s">
        <v>36</v>
      </c>
      <c r="B29" s="352"/>
      <c r="C29" s="353"/>
      <c r="D29" s="218"/>
      <c r="E29" s="218"/>
      <c r="F29" s="218"/>
      <c r="G29" s="218"/>
      <c r="H29" s="200">
        <f t="shared" si="0"/>
        <v>0</v>
      </c>
      <c r="I29" s="197"/>
      <c r="J29" s="132"/>
      <c r="K29" s="197">
        <f t="shared" si="1"/>
        <v>0</v>
      </c>
      <c r="L29" s="217">
        <v>0</v>
      </c>
      <c r="M29" s="197">
        <f t="shared" si="2"/>
        <v>0</v>
      </c>
      <c r="Y29" s="3"/>
    </row>
    <row r="30" spans="1:25" s="1" customFormat="1" ht="15">
      <c r="A30" s="351" t="s">
        <v>36</v>
      </c>
      <c r="B30" s="352"/>
      <c r="C30" s="353"/>
      <c r="D30" s="218"/>
      <c r="E30" s="218"/>
      <c r="F30" s="218"/>
      <c r="G30" s="218"/>
      <c r="H30" s="200">
        <f t="shared" si="0"/>
        <v>0</v>
      </c>
      <c r="I30" s="197"/>
      <c r="J30" s="132"/>
      <c r="K30" s="197">
        <f t="shared" si="1"/>
        <v>0</v>
      </c>
      <c r="L30" s="217">
        <v>0</v>
      </c>
      <c r="M30" s="197">
        <f t="shared" si="2"/>
        <v>0</v>
      </c>
      <c r="Y30" s="3"/>
    </row>
    <row r="31" spans="1:25" s="1" customFormat="1" ht="15">
      <c r="A31" s="351" t="s">
        <v>37</v>
      </c>
      <c r="B31" s="352"/>
      <c r="C31" s="353"/>
      <c r="D31" s="83"/>
      <c r="E31" s="84"/>
      <c r="F31" s="84"/>
      <c r="G31" s="84"/>
      <c r="H31" s="203"/>
      <c r="I31" s="219"/>
      <c r="J31" s="220"/>
      <c r="K31" s="197">
        <f>SUM(K24:K30)</f>
        <v>6665.4</v>
      </c>
      <c r="L31" s="118">
        <f>SUM(L24:L30)</f>
        <v>6543</v>
      </c>
      <c r="M31" s="197">
        <f t="shared" ref="M31" si="3">SUM(M24:M30)</f>
        <v>122.40000000000009</v>
      </c>
      <c r="Y31" s="3"/>
    </row>
    <row r="32" spans="1:25" s="1" customFormat="1" ht="15" customHeight="1">
      <c r="A32" s="354" t="s">
        <v>38</v>
      </c>
      <c r="B32" s="355"/>
      <c r="C32" s="356"/>
      <c r="D32" s="403"/>
      <c r="E32" s="404"/>
      <c r="F32" s="404"/>
      <c r="G32" s="404"/>
      <c r="H32" s="404"/>
      <c r="I32" s="404"/>
      <c r="J32" s="404"/>
      <c r="K32" s="404"/>
      <c r="L32" s="404"/>
      <c r="M32" s="405"/>
      <c r="Y32" s="3"/>
    </row>
    <row r="33" spans="1:26" s="1" customFormat="1" ht="15">
      <c r="A33" s="351" t="s">
        <v>39</v>
      </c>
      <c r="B33" s="352"/>
      <c r="C33" s="353"/>
      <c r="D33" s="85"/>
      <c r="E33" s="85"/>
      <c r="F33" s="85"/>
      <c r="G33" s="85"/>
      <c r="H33" s="200"/>
      <c r="I33" s="202"/>
      <c r="J33" s="221"/>
      <c r="K33" s="197">
        <f t="shared" si="1"/>
        <v>0</v>
      </c>
      <c r="L33" s="217">
        <v>0</v>
      </c>
      <c r="M33" s="207" t="s">
        <v>40</v>
      </c>
      <c r="Y33" s="3"/>
    </row>
    <row r="34" spans="1:26" s="1" customFormat="1" ht="15" customHeight="1">
      <c r="A34" s="351" t="s">
        <v>41</v>
      </c>
      <c r="B34" s="352"/>
      <c r="C34" s="353"/>
      <c r="D34" s="40"/>
      <c r="E34" s="40"/>
      <c r="F34" s="40"/>
      <c r="G34" s="40"/>
      <c r="H34" s="200"/>
      <c r="I34" s="202"/>
      <c r="J34" s="202"/>
      <c r="K34" s="197">
        <f t="shared" si="1"/>
        <v>0</v>
      </c>
      <c r="L34" s="217">
        <v>0</v>
      </c>
      <c r="M34" s="207" t="s">
        <v>40</v>
      </c>
      <c r="Y34" s="3"/>
    </row>
    <row r="35" spans="1:26" s="1" customFormat="1" ht="15">
      <c r="A35" s="406" t="s">
        <v>42</v>
      </c>
      <c r="B35" s="407"/>
      <c r="C35" s="222">
        <v>0</v>
      </c>
      <c r="D35" s="40"/>
      <c r="E35" s="40"/>
      <c r="F35" s="40"/>
      <c r="G35" s="40"/>
      <c r="H35" s="210"/>
      <c r="I35" s="202"/>
      <c r="J35" s="202"/>
      <c r="K35" s="197"/>
      <c r="L35" s="217">
        <f>IF(C35&gt;0,C35*SUM(L31:L34),0)</f>
        <v>0</v>
      </c>
      <c r="M35" s="207" t="s">
        <v>40</v>
      </c>
      <c r="Y35" s="3"/>
    </row>
    <row r="36" spans="1:26" s="1" customFormat="1" ht="14.25" customHeight="1">
      <c r="A36" s="86"/>
      <c r="B36" s="86"/>
      <c r="C36" s="86"/>
      <c r="D36" s="87"/>
      <c r="E36" s="87"/>
      <c r="F36" s="87"/>
      <c r="G36" s="87"/>
      <c r="H36" s="87"/>
      <c r="I36" s="63"/>
      <c r="J36" s="76"/>
      <c r="K36" s="119">
        <f>SUM(K31:K35)</f>
        <v>6665.4</v>
      </c>
      <c r="L36" s="119">
        <f>SUM(L31:L35)</f>
        <v>6543</v>
      </c>
      <c r="M36" s="119">
        <f>SUM(M31:M35)</f>
        <v>122.40000000000009</v>
      </c>
      <c r="Y36" s="3"/>
    </row>
    <row r="37" spans="1:26" s="1" customFormat="1" ht="14.25" customHeight="1">
      <c r="A37" s="424" t="s">
        <v>122</v>
      </c>
      <c r="B37" s="425"/>
      <c r="C37" s="425"/>
      <c r="D37" s="425"/>
      <c r="E37" s="425"/>
      <c r="F37" s="425"/>
      <c r="G37" s="425"/>
      <c r="H37" s="425"/>
      <c r="I37" s="401" t="s">
        <v>44</v>
      </c>
      <c r="J37" s="402"/>
      <c r="K37" s="88">
        <v>1.4</v>
      </c>
      <c r="L37" s="211">
        <f>K37</f>
        <v>1.4</v>
      </c>
      <c r="M37" s="211">
        <f>K37</f>
        <v>1.4</v>
      </c>
      <c r="Y37" s="3"/>
    </row>
    <row r="38" spans="1:26" s="1" customFormat="1" ht="15">
      <c r="A38" s="425"/>
      <c r="B38" s="425"/>
      <c r="C38" s="425"/>
      <c r="D38" s="425"/>
      <c r="E38" s="425"/>
      <c r="F38" s="425"/>
      <c r="G38" s="425"/>
      <c r="H38" s="425"/>
      <c r="I38" s="87"/>
      <c r="J38" s="76"/>
      <c r="K38" s="120">
        <f>IF(K37&gt;0,K36*K37,K36)</f>
        <v>9331.56</v>
      </c>
      <c r="L38" s="120">
        <f t="shared" ref="L38:M38" si="4">IF(L37&gt;0,L36*L37,L36)</f>
        <v>9160.1999999999989</v>
      </c>
      <c r="M38" s="212">
        <f t="shared" si="4"/>
        <v>171.36000000000013</v>
      </c>
      <c r="Y38" s="3"/>
    </row>
    <row r="39" spans="1:26" s="1" customFormat="1" ht="14.25">
      <c r="A39" s="86"/>
      <c r="B39" s="86"/>
      <c r="C39" s="87"/>
      <c r="D39" s="87"/>
      <c r="E39" s="87"/>
      <c r="F39" s="87"/>
      <c r="G39" s="63"/>
      <c r="H39" s="63"/>
      <c r="I39" s="87"/>
      <c r="J39" s="87"/>
      <c r="K39" s="89"/>
      <c r="L39" s="89"/>
      <c r="M39" s="89"/>
      <c r="Y39" s="3"/>
    </row>
    <row r="40" spans="1:26" s="1" customFormat="1" ht="15" customHeight="1">
      <c r="A40" s="170" t="s">
        <v>45</v>
      </c>
      <c r="B40" s="86"/>
      <c r="C40" s="87"/>
      <c r="D40" s="87"/>
      <c r="E40" s="87"/>
      <c r="F40" s="87"/>
      <c r="G40" s="87"/>
      <c r="H40" s="63"/>
      <c r="I40" s="63"/>
      <c r="J40" s="63"/>
      <c r="K40" s="242" t="s">
        <v>123</v>
      </c>
      <c r="L40" s="243"/>
      <c r="M40" s="243"/>
      <c r="Y40" s="3"/>
    </row>
    <row r="41" spans="1:26" s="1" customFormat="1" ht="14.25">
      <c r="A41" s="86"/>
      <c r="B41" s="86"/>
      <c r="C41" s="87"/>
      <c r="D41" s="87"/>
      <c r="E41" s="87"/>
      <c r="F41" s="87"/>
      <c r="G41" s="87"/>
      <c r="H41" s="63"/>
      <c r="I41" s="63"/>
      <c r="J41" s="63"/>
      <c r="K41" s="137"/>
      <c r="L41" s="137"/>
      <c r="M41" s="137"/>
      <c r="Y41" s="3"/>
    </row>
    <row r="42" spans="1:26" s="1" customFormat="1" ht="15">
      <c r="A42" s="174" t="s">
        <v>47</v>
      </c>
      <c r="B42" s="63"/>
      <c r="C42" s="63"/>
      <c r="D42" s="63"/>
      <c r="E42" s="63"/>
      <c r="F42" s="63"/>
      <c r="G42" s="175" t="s">
        <v>48</v>
      </c>
      <c r="H42" s="63"/>
      <c r="I42" s="63"/>
      <c r="J42" s="90"/>
      <c r="K42" s="176" t="s">
        <v>49</v>
      </c>
      <c r="L42" s="137"/>
      <c r="M42" s="137"/>
      <c r="Z42" s="3"/>
    </row>
    <row r="43" spans="1:26" s="1" customFormat="1" ht="15.75">
      <c r="A43" s="443" t="s">
        <v>124</v>
      </c>
      <c r="B43" s="127">
        <v>29.05</v>
      </c>
      <c r="C43" s="178" t="s">
        <v>103</v>
      </c>
      <c r="D43" s="128">
        <v>29.6</v>
      </c>
      <c r="E43" s="179" t="s">
        <v>104</v>
      </c>
      <c r="F43" s="128">
        <v>60.75</v>
      </c>
      <c r="G43" s="417" t="s">
        <v>32</v>
      </c>
      <c r="H43" s="418"/>
      <c r="I43" s="128">
        <f>ROUND(B43/2,2)</f>
        <v>14.53</v>
      </c>
      <c r="J43" s="63"/>
      <c r="K43" s="52"/>
      <c r="L43" s="137"/>
      <c r="M43" s="137"/>
      <c r="Z43" s="3"/>
    </row>
    <row r="44" spans="1:26" s="1" customFormat="1" ht="14.25">
      <c r="A44" s="444"/>
      <c r="B44" s="63"/>
      <c r="C44" s="63"/>
      <c r="D44" s="63"/>
      <c r="E44" s="63"/>
      <c r="F44" s="63"/>
      <c r="G44" s="63"/>
      <c r="H44" s="63"/>
      <c r="I44" s="63"/>
      <c r="J44" s="63"/>
      <c r="K44" s="176" t="s">
        <v>53</v>
      </c>
      <c r="L44" s="137"/>
      <c r="M44" s="137"/>
      <c r="Y44" s="3"/>
    </row>
    <row r="45" spans="1:26" s="1" customFormat="1" ht="14.25" customHeight="1" thickBot="1">
      <c r="A45" s="63"/>
      <c r="B45" s="63"/>
      <c r="C45" s="91"/>
      <c r="D45" s="63"/>
      <c r="E45" s="63"/>
      <c r="F45" s="63"/>
      <c r="G45" s="63"/>
      <c r="H45" s="63"/>
      <c r="I45" s="63"/>
      <c r="J45" s="136"/>
      <c r="K45" s="137"/>
      <c r="L45" s="137"/>
      <c r="M45" s="137"/>
      <c r="Y45" s="3"/>
    </row>
    <row r="46" spans="1:26" s="1" customFormat="1" ht="15">
      <c r="A46" s="92"/>
      <c r="B46" s="93"/>
      <c r="C46" s="93"/>
      <c r="D46" s="180" t="s">
        <v>54</v>
      </c>
      <c r="E46" s="94" t="s">
        <v>1</v>
      </c>
      <c r="F46" s="63"/>
      <c r="G46" s="63"/>
      <c r="H46" s="63"/>
      <c r="I46" s="63"/>
      <c r="J46" s="136"/>
      <c r="K46" s="408" t="s">
        <v>125</v>
      </c>
      <c r="L46" s="409"/>
      <c r="M46" s="410"/>
      <c r="Y46" s="3"/>
    </row>
    <row r="47" spans="1:26" s="1" customFormat="1" ht="15" customHeight="1" thickBot="1">
      <c r="A47" s="419" t="s">
        <v>56</v>
      </c>
      <c r="B47" s="420"/>
      <c r="C47" s="420"/>
      <c r="D47" s="53">
        <f>IF(M38&lt;0,-M38,0)</f>
        <v>0</v>
      </c>
      <c r="E47" s="54">
        <f>D47/K38</f>
        <v>0</v>
      </c>
      <c r="F47" s="63"/>
      <c r="G47" s="63"/>
      <c r="H47" s="63"/>
      <c r="I47" s="63"/>
      <c r="J47" s="136"/>
      <c r="K47" s="411"/>
      <c r="L47" s="412"/>
      <c r="M47" s="413"/>
      <c r="Y47" s="3"/>
    </row>
    <row r="48" spans="1:26" s="1" customFormat="1" ht="15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411"/>
      <c r="L48" s="412"/>
      <c r="M48" s="413"/>
      <c r="Y48" s="3"/>
    </row>
    <row r="49" spans="1:25" s="1" customFormat="1" ht="15.75" customHeight="1" thickBot="1">
      <c r="A49" s="63"/>
      <c r="B49"/>
      <c r="C49" s="71"/>
      <c r="D49" s="71"/>
      <c r="E49" s="71"/>
      <c r="F49" s="71"/>
      <c r="G49" s="71"/>
      <c r="H49" s="95"/>
      <c r="I49" s="96"/>
      <c r="J49" s="97"/>
      <c r="K49" s="414"/>
      <c r="L49" s="415"/>
      <c r="M49" s="416"/>
      <c r="Y49" s="3"/>
    </row>
    <row r="50" spans="1:25" s="1" customFormat="1" ht="15.75" customHeight="1">
      <c r="A50" s="181" t="s">
        <v>57</v>
      </c>
      <c r="B50"/>
      <c r="C50" s="71"/>
      <c r="D50" s="71"/>
      <c r="E50" s="71"/>
      <c r="F50" s="71"/>
      <c r="G50" s="71"/>
      <c r="H50" s="95"/>
      <c r="I50" s="96"/>
      <c r="J50"/>
      <c r="K50"/>
      <c r="L50" s="63"/>
      <c r="M50" s="73"/>
      <c r="Y50" s="3"/>
    </row>
    <row r="51" spans="1:25" s="1" customFormat="1" ht="15.75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/>
      <c r="Y51" s="3"/>
    </row>
    <row r="52" spans="1:25" s="1" customFormat="1" ht="15.75" customHeight="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Y52" s="3"/>
    </row>
    <row r="53" spans="1:25" s="1" customFormat="1" ht="15.75" customHeight="1">
      <c r="A53" s="360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Y53" s="3"/>
    </row>
    <row r="54" spans="1:25" s="1" customFormat="1" ht="15.75" customHeight="1">
      <c r="A54" s="360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Y54" s="3"/>
    </row>
    <row r="55" spans="1:25" s="1" customFormat="1" ht="15.75" customHeight="1">
      <c r="A55" s="363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5"/>
      <c r="Y55" s="3"/>
    </row>
    <row r="56" spans="1:25" s="1" customFormat="1" ht="15.75" customHeight="1" thickBot="1">
      <c r="A56"/>
      <c r="B56"/>
      <c r="C56" s="71"/>
      <c r="D56" s="71"/>
      <c r="E56" s="71"/>
      <c r="F56" s="71"/>
      <c r="G56" s="71"/>
      <c r="H56" s="95"/>
      <c r="I56" s="96"/>
      <c r="J56"/>
      <c r="K56"/>
      <c r="L56" s="63"/>
      <c r="M56" s="73"/>
      <c r="Y56" s="3"/>
    </row>
    <row r="57" spans="1:25" s="1" customFormat="1" ht="15.75" customHeight="1" thickBot="1">
      <c r="A57" s="63"/>
      <c r="B57" s="182" t="s">
        <v>58</v>
      </c>
      <c r="C57" s="63"/>
      <c r="D57" s="129">
        <v>0</v>
      </c>
      <c r="E57" s="71"/>
      <c r="F57" s="183" t="s">
        <v>59</v>
      </c>
      <c r="G57" s="99"/>
      <c r="H57" s="61" t="str">
        <f>_xlfn.CONCAT(J4,"-",L4,"-","7208","-","000")</f>
        <v>1062-0000-7208-000</v>
      </c>
      <c r="I57" s="96"/>
      <c r="J57" s="125">
        <f>D59*M4</f>
        <v>9160.1999999999989</v>
      </c>
      <c r="K57" s="63"/>
      <c r="L57" s="63"/>
      <c r="M57" s="73"/>
      <c r="Y57" s="3"/>
    </row>
    <row r="58" spans="1:25" s="1" customFormat="1" ht="15.75" customHeight="1" thickBot="1">
      <c r="A58"/>
      <c r="B58"/>
      <c r="C58" s="71"/>
      <c r="D58" s="130"/>
      <c r="E58" s="100"/>
      <c r="F58" s="183" t="s">
        <v>59</v>
      </c>
      <c r="G58" s="99"/>
      <c r="H58" s="61" t="str">
        <f>IF(J5=0,"",(_xlfn.CONCAT(J5,"-",L5,"-","7208","-","000")))</f>
        <v/>
      </c>
      <c r="I58" s="100"/>
      <c r="J58" s="126">
        <f>D59*M5</f>
        <v>0</v>
      </c>
      <c r="K58" s="63"/>
      <c r="L58" s="63"/>
      <c r="M58" s="73"/>
      <c r="Y58" s="3"/>
    </row>
    <row r="59" spans="1:25" s="1" customFormat="1" ht="15.75" customHeight="1" thickBot="1">
      <c r="A59" s="63"/>
      <c r="B59" s="184" t="s">
        <v>60</v>
      </c>
      <c r="C59" s="63"/>
      <c r="D59" s="123">
        <f>L38+D57</f>
        <v>9160.1999999999989</v>
      </c>
      <c r="E59" s="63"/>
      <c r="F59" s="183" t="s">
        <v>59</v>
      </c>
      <c r="G59" s="99"/>
      <c r="H59" s="61" t="str">
        <f>IF(J6=0,"",(_xlfn.CONCAT(J6,"-",L6,"-","7208","-","000")))</f>
        <v/>
      </c>
      <c r="I59" s="99"/>
      <c r="J59" s="126">
        <f>D59*M6</f>
        <v>0</v>
      </c>
      <c r="K59" s="63"/>
      <c r="L59" s="99"/>
      <c r="M59" s="73"/>
      <c r="Y59" s="3"/>
    </row>
    <row r="60" spans="1:25" s="1" customFormat="1" ht="15.75" customHeight="1">
      <c r="A60"/>
      <c r="B60"/>
      <c r="C60"/>
      <c r="D60" s="71"/>
      <c r="E60"/>
      <c r="F60"/>
      <c r="G60"/>
      <c r="H60"/>
      <c r="I60"/>
      <c r="J60"/>
      <c r="K60"/>
      <c r="L60" s="63"/>
      <c r="M60" s="73"/>
      <c r="Y60" s="3"/>
    </row>
    <row r="61" spans="1:25" s="1" customFormat="1" ht="15.75" customHeight="1" thickBot="1">
      <c r="A61"/>
      <c r="B61"/>
      <c r="C61"/>
      <c r="D61"/>
      <c r="E61"/>
      <c r="F61"/>
      <c r="G61"/>
      <c r="H61"/>
      <c r="I61"/>
      <c r="J61"/>
      <c r="K61"/>
      <c r="L61" s="63"/>
      <c r="M61" s="73"/>
      <c r="Y61" s="3"/>
    </row>
    <row r="62" spans="1:25" s="1" customFormat="1" ht="15.75" customHeight="1">
      <c r="A62" s="185" t="s">
        <v>106</v>
      </c>
      <c r="B62" s="101"/>
      <c r="C62" s="102"/>
      <c r="D62" s="102"/>
      <c r="E62" s="102"/>
      <c r="F62" s="102"/>
      <c r="G62" s="102"/>
      <c r="H62" s="102"/>
      <c r="I62" s="102"/>
      <c r="J62" s="103"/>
      <c r="K62" s="104"/>
      <c r="L62" s="63"/>
      <c r="M62" s="73"/>
      <c r="Y62" s="3"/>
    </row>
    <row r="63" spans="1:25" s="1" customFormat="1" ht="15.75" customHeight="1">
      <c r="A63" s="186" t="s">
        <v>126</v>
      </c>
      <c r="B63"/>
      <c r="C63"/>
      <c r="D63"/>
      <c r="E63"/>
      <c r="F63"/>
      <c r="G63"/>
      <c r="H63"/>
      <c r="I63"/>
      <c r="J63"/>
      <c r="K63" s="106"/>
      <c r="L63" s="63"/>
      <c r="M63" s="73"/>
      <c r="Y63" s="3"/>
    </row>
    <row r="64" spans="1:25" s="1" customFormat="1" ht="15.75" customHeight="1">
      <c r="A64" s="105"/>
      <c r="B64"/>
      <c r="C64"/>
      <c r="D64"/>
      <c r="E64"/>
      <c r="F64"/>
      <c r="G64"/>
      <c r="H64"/>
      <c r="I64"/>
      <c r="J64"/>
      <c r="K64" s="106"/>
      <c r="L64" s="63"/>
      <c r="M64" s="73"/>
      <c r="Y64" s="3"/>
    </row>
    <row r="65" spans="1:25" s="1" customFormat="1" ht="15.75" customHeight="1">
      <c r="A65" s="107"/>
      <c r="B65"/>
      <c r="C65"/>
      <c r="D65"/>
      <c r="E65"/>
      <c r="F65"/>
      <c r="G65"/>
      <c r="H65"/>
      <c r="I65"/>
      <c r="J65"/>
      <c r="K65" s="106"/>
      <c r="L65" s="63"/>
      <c r="M65" s="73"/>
      <c r="Y65" s="3"/>
    </row>
    <row r="66" spans="1:25" s="1" customFormat="1" ht="15.75" customHeight="1">
      <c r="A66" s="344"/>
      <c r="B66" s="345"/>
      <c r="C66" s="345"/>
      <c r="D66" s="345"/>
      <c r="E66" s="345"/>
      <c r="F66" s="345"/>
      <c r="G66" s="345"/>
      <c r="H66" s="345"/>
      <c r="I66" s="366"/>
      <c r="J66" s="345"/>
      <c r="K66" s="108"/>
      <c r="L66" s="63"/>
      <c r="M66" s="73"/>
      <c r="Y66" s="3"/>
    </row>
    <row r="67" spans="1:25" s="1" customFormat="1" ht="15.75" customHeight="1" thickBot="1">
      <c r="A67" s="350" t="s">
        <v>63</v>
      </c>
      <c r="B67" s="349"/>
      <c r="C67" s="348" t="s">
        <v>64</v>
      </c>
      <c r="D67" s="349"/>
      <c r="E67" s="349"/>
      <c r="F67" s="348" t="s">
        <v>65</v>
      </c>
      <c r="G67" s="349"/>
      <c r="H67" s="349"/>
      <c r="I67" s="348" t="s">
        <v>66</v>
      </c>
      <c r="J67" s="349"/>
      <c r="K67" s="187" t="s">
        <v>67</v>
      </c>
      <c r="L67" s="63"/>
      <c r="M67" s="73"/>
      <c r="Y67" s="3"/>
    </row>
    <row r="68" spans="1:25" s="1" customFormat="1" ht="15.75" customHeight="1" thickBot="1">
      <c r="A68" s="71"/>
      <c r="B68" s="71"/>
      <c r="C68" s="71"/>
      <c r="D68" s="71"/>
      <c r="E68" s="71"/>
      <c r="F68" s="71"/>
      <c r="G68" s="71"/>
      <c r="H68" s="71"/>
      <c r="I68" s="71"/>
      <c r="J68"/>
      <c r="K68" s="71"/>
      <c r="L68" s="338" t="s">
        <v>68</v>
      </c>
      <c r="M68" s="339"/>
      <c r="Y68" s="3"/>
    </row>
    <row r="69" spans="1:25" s="1" customFormat="1" ht="15.75" customHeight="1">
      <c r="A69" s="188" t="s">
        <v>69</v>
      </c>
      <c r="B69" s="109"/>
      <c r="C69" s="109"/>
      <c r="D69" s="189" t="s">
        <v>127</v>
      </c>
      <c r="E69" s="109"/>
      <c r="F69" s="109"/>
      <c r="G69" s="109"/>
      <c r="H69" s="109"/>
      <c r="I69" s="109"/>
      <c r="J69" s="102"/>
      <c r="K69" s="109"/>
      <c r="L69" s="340"/>
      <c r="M69" s="341"/>
      <c r="Y69" s="3"/>
    </row>
    <row r="70" spans="1:25" s="1" customFormat="1" ht="15.75" customHeight="1">
      <c r="A70" s="110"/>
      <c r="B70" s="71"/>
      <c r="C70" s="71"/>
      <c r="D70" s="71"/>
      <c r="E70" s="71"/>
      <c r="F70" s="71"/>
      <c r="G70" s="71"/>
      <c r="H70" s="71"/>
      <c r="I70" s="71"/>
      <c r="J70"/>
      <c r="K70" s="71"/>
      <c r="L70" s="340"/>
      <c r="M70" s="341"/>
      <c r="Y70" s="3"/>
    </row>
    <row r="71" spans="1:25" s="1" customFormat="1" ht="15.75" customHeight="1">
      <c r="A71" s="344"/>
      <c r="B71" s="345"/>
      <c r="C71" s="426"/>
      <c r="D71" s="426"/>
      <c r="E71" s="426"/>
      <c r="F71" s="345"/>
      <c r="G71" s="345"/>
      <c r="H71" s="345"/>
      <c r="I71" s="427"/>
      <c r="J71" s="426"/>
      <c r="K71" s="111"/>
      <c r="L71" s="340"/>
      <c r="M71" s="341"/>
      <c r="Y71" s="3"/>
    </row>
    <row r="72" spans="1:25" s="1" customFormat="1" ht="15.75" customHeight="1" thickBot="1">
      <c r="A72" s="350" t="s">
        <v>71</v>
      </c>
      <c r="B72" s="349"/>
      <c r="C72" s="348" t="s">
        <v>64</v>
      </c>
      <c r="D72" s="349"/>
      <c r="E72" s="349"/>
      <c r="F72" s="348" t="s">
        <v>65</v>
      </c>
      <c r="G72" s="349"/>
      <c r="H72" s="349"/>
      <c r="I72" s="348" t="s">
        <v>66</v>
      </c>
      <c r="J72" s="447"/>
      <c r="K72" s="190" t="s">
        <v>67</v>
      </c>
      <c r="L72" s="342"/>
      <c r="M72" s="343"/>
      <c r="Y72" s="3"/>
    </row>
    <row r="73" spans="1:25" s="1" customFormat="1" ht="15.75" customHeight="1">
      <c r="A73" s="63"/>
      <c r="B73" s="71"/>
      <c r="C73" s="71"/>
      <c r="D73" s="71"/>
      <c r="E73" s="71"/>
      <c r="F73" s="71"/>
      <c r="G73" s="71"/>
      <c r="H73" s="71"/>
      <c r="I73" s="71"/>
      <c r="J73"/>
      <c r="K73" s="71"/>
      <c r="L73" s="63"/>
      <c r="M73" s="73"/>
      <c r="Y73" s="3"/>
    </row>
    <row r="74" spans="1:25" s="1" customFormat="1" ht="6" customHeight="1" thickBot="1">
      <c r="A74" s="98"/>
      <c r="B74" s="71"/>
      <c r="C74" s="71"/>
      <c r="D74" s="71"/>
      <c r="E74" s="71"/>
      <c r="F74" s="71"/>
      <c r="G74" s="71"/>
      <c r="H74" s="71"/>
      <c r="I74" s="71"/>
      <c r="J74"/>
      <c r="K74" s="71"/>
      <c r="L74" s="63"/>
      <c r="M74" s="73"/>
      <c r="Y74" s="3"/>
    </row>
    <row r="75" spans="1:25" s="1" customFormat="1" ht="15.75" customHeight="1">
      <c r="A75" s="188" t="s">
        <v>109</v>
      </c>
      <c r="B75" s="109"/>
      <c r="C75" s="109"/>
      <c r="D75" s="109"/>
      <c r="E75" s="109"/>
      <c r="F75" s="109"/>
      <c r="G75" s="109"/>
      <c r="H75" s="109"/>
      <c r="I75" s="109"/>
      <c r="J75" s="102"/>
      <c r="K75" s="112"/>
      <c r="L75" s="338" t="s">
        <v>68</v>
      </c>
      <c r="M75" s="339"/>
      <c r="Y75" s="3"/>
    </row>
    <row r="76" spans="1:25" s="1" customFormat="1" ht="15.75" customHeight="1">
      <c r="A76" s="110"/>
      <c r="B76" s="71"/>
      <c r="C76" s="71"/>
      <c r="D76" s="71"/>
      <c r="E76" s="71"/>
      <c r="F76" s="71"/>
      <c r="G76" s="71"/>
      <c r="H76" s="71"/>
      <c r="I76" s="71"/>
      <c r="J76"/>
      <c r="K76" s="113"/>
      <c r="L76" s="340"/>
      <c r="M76" s="341"/>
      <c r="Y76" s="3"/>
    </row>
    <row r="77" spans="1:25" s="1" customFormat="1" ht="15.75" customHeight="1">
      <c r="A77" s="431"/>
      <c r="B77" s="432"/>
      <c r="C77" s="433"/>
      <c r="D77" s="433"/>
      <c r="E77" s="433"/>
      <c r="F77" s="432"/>
      <c r="G77" s="432"/>
      <c r="H77" s="432"/>
      <c r="I77" s="434"/>
      <c r="J77" s="432"/>
      <c r="K77" s="114"/>
      <c r="L77" s="340"/>
      <c r="M77" s="341"/>
      <c r="Y77" s="3"/>
    </row>
    <row r="78" spans="1:25" s="1" customFormat="1" ht="15.75" customHeight="1" thickBot="1">
      <c r="A78" s="350" t="s">
        <v>73</v>
      </c>
      <c r="B78" s="349"/>
      <c r="C78" s="348" t="s">
        <v>64</v>
      </c>
      <c r="D78" s="349"/>
      <c r="E78" s="349"/>
      <c r="F78" s="348" t="s">
        <v>65</v>
      </c>
      <c r="G78" s="349"/>
      <c r="H78" s="349"/>
      <c r="I78" s="348" t="s">
        <v>66</v>
      </c>
      <c r="J78" s="447"/>
      <c r="K78" s="187" t="s">
        <v>67</v>
      </c>
      <c r="L78" s="340"/>
      <c r="M78" s="341"/>
      <c r="Y78" s="3"/>
    </row>
    <row r="79" spans="1:25" s="1" customFormat="1" ht="15.75" customHeight="1" thickBot="1">
      <c r="A79" s="71"/>
      <c r="B79" s="71"/>
      <c r="C79" s="71"/>
      <c r="D79" s="71"/>
      <c r="E79" s="71"/>
      <c r="F79" s="71"/>
      <c r="G79" s="71"/>
      <c r="H79" s="71"/>
      <c r="I79" s="71"/>
      <c r="J79"/>
      <c r="K79" s="71"/>
      <c r="L79" s="342"/>
      <c r="M79" s="343"/>
      <c r="Y79" s="3"/>
    </row>
    <row r="80" spans="1:25" s="1" customFormat="1" ht="15.75" customHeight="1">
      <c r="A80" s="188" t="s">
        <v>75</v>
      </c>
      <c r="B80" s="109"/>
      <c r="C80" s="109"/>
      <c r="D80" s="109"/>
      <c r="E80" s="109"/>
      <c r="F80" s="109"/>
      <c r="G80" s="109"/>
      <c r="H80" s="109"/>
      <c r="I80" s="109"/>
      <c r="J80" s="435" t="s">
        <v>76</v>
      </c>
      <c r="K80" s="436"/>
      <c r="L80" s="437"/>
      <c r="M80" s="73"/>
      <c r="Y80" s="3"/>
    </row>
    <row r="81" spans="1:25" s="1" customFormat="1" ht="15.75" customHeight="1">
      <c r="A81" s="110"/>
      <c r="B81" s="71"/>
      <c r="C81" s="71"/>
      <c r="D81" s="71"/>
      <c r="E81" s="71"/>
      <c r="F81" s="71"/>
      <c r="G81" s="71"/>
      <c r="H81" s="71"/>
      <c r="I81" s="71"/>
      <c r="J81" s="438"/>
      <c r="K81" s="439"/>
      <c r="L81" s="440"/>
      <c r="M81" s="73"/>
      <c r="Y81" s="3"/>
    </row>
    <row r="82" spans="1:25" s="1" customFormat="1" ht="15.75" customHeight="1">
      <c r="A82" s="344"/>
      <c r="B82" s="345"/>
      <c r="C82" s="345"/>
      <c r="D82" s="345"/>
      <c r="E82" s="345"/>
      <c r="F82" s="345"/>
      <c r="G82" s="345"/>
      <c r="H82" s="345"/>
      <c r="I82" s="115"/>
      <c r="J82" s="438"/>
      <c r="K82" s="439"/>
      <c r="L82" s="440"/>
      <c r="M82" s="73"/>
      <c r="Y82" s="3"/>
    </row>
    <row r="83" spans="1:25" s="1" customFormat="1" ht="15.75" customHeight="1" thickBot="1">
      <c r="A83" s="350" t="s">
        <v>77</v>
      </c>
      <c r="B83" s="349"/>
      <c r="C83" s="348" t="s">
        <v>64</v>
      </c>
      <c r="D83" s="349"/>
      <c r="E83" s="349"/>
      <c r="F83" s="348" t="s">
        <v>65</v>
      </c>
      <c r="G83" s="349"/>
      <c r="H83" s="349"/>
      <c r="I83" s="187" t="s">
        <v>67</v>
      </c>
      <c r="J83" s="428" t="s">
        <v>78</v>
      </c>
      <c r="K83" s="429"/>
      <c r="L83" s="430"/>
      <c r="M83" s="73"/>
      <c r="Y83" s="3"/>
    </row>
    <row r="84" spans="1:25" s="1" customFormat="1" ht="15.75" customHeight="1">
      <c r="A84"/>
      <c r="B84"/>
      <c r="C84"/>
      <c r="D84"/>
      <c r="E84"/>
      <c r="F84"/>
      <c r="G84"/>
      <c r="H84"/>
      <c r="I84"/>
      <c r="J84"/>
      <c r="K84"/>
      <c r="L84" s="63"/>
      <c r="M84" s="73"/>
      <c r="Y84" s="3"/>
    </row>
    <row r="85" spans="1:25" s="1" customFormat="1" ht="15.75" customHeight="1">
      <c r="A85" s="170" t="s">
        <v>79</v>
      </c>
      <c r="B85"/>
      <c r="C85"/>
      <c r="D85"/>
      <c r="E85"/>
      <c r="F85"/>
      <c r="G85"/>
      <c r="H85"/>
      <c r="I85"/>
      <c r="J85"/>
      <c r="K85"/>
      <c r="L85" s="63"/>
      <c r="M85" s="73"/>
      <c r="Y85" s="3"/>
    </row>
    <row r="86" spans="1:25" s="1" customFormat="1" ht="15.75" customHeight="1">
      <c r="A86" s="191" t="s">
        <v>80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63"/>
      <c r="M86" s="73"/>
      <c r="Y86" s="3"/>
    </row>
    <row r="87" spans="1:25" s="1" customFormat="1" ht="15.75" customHeight="1">
      <c r="A87" s="191" t="s">
        <v>81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86"/>
      <c r="L87" s="63"/>
      <c r="M87" s="73"/>
      <c r="Y87" s="3"/>
    </row>
    <row r="88" spans="1:25" s="1" customFormat="1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18"/>
      <c r="M88" s="2"/>
      <c r="Y88" s="3"/>
    </row>
  </sheetData>
  <sheetProtection algorithmName="SHA-512" hashValue="DWDCyFYNOl1VS0t2ogtwl+Vc5pHEkDnW2+VP2akhIHB5XyCf0eSm2Fxa8rKmv20L5stmx/SbzUcWDQIV++KmeA==" saltValue="0dFZOrOMlxNZWz2rnzAMkg==" spinCount="100000" sheet="1" objects="1" scenarios="1" selectLockedCells="1" selectUnlockedCells="1"/>
  <mergeCells count="75">
    <mergeCell ref="A83:B83"/>
    <mergeCell ref="C83:E83"/>
    <mergeCell ref="F83:H83"/>
    <mergeCell ref="L76:M79"/>
    <mergeCell ref="L75:M75"/>
    <mergeCell ref="J83:L83"/>
    <mergeCell ref="A77:B77"/>
    <mergeCell ref="C77:E77"/>
    <mergeCell ref="F77:H77"/>
    <mergeCell ref="I77:J77"/>
    <mergeCell ref="J80:L82"/>
    <mergeCell ref="A82:B82"/>
    <mergeCell ref="C82:E82"/>
    <mergeCell ref="F82:H82"/>
    <mergeCell ref="A78:B78"/>
    <mergeCell ref="C78:E78"/>
    <mergeCell ref="A37:H38"/>
    <mergeCell ref="I37:J37"/>
    <mergeCell ref="A67:B67"/>
    <mergeCell ref="C67:E67"/>
    <mergeCell ref="F67:H67"/>
    <mergeCell ref="I67:J67"/>
    <mergeCell ref="A51:M55"/>
    <mergeCell ref="A66:B66"/>
    <mergeCell ref="C66:E66"/>
    <mergeCell ref="F66:H66"/>
    <mergeCell ref="I66:J66"/>
    <mergeCell ref="K46:M49"/>
    <mergeCell ref="K40:M40"/>
    <mergeCell ref="A43:A44"/>
    <mergeCell ref="A6:B6"/>
    <mergeCell ref="A9:M14"/>
    <mergeCell ref="K20:M20"/>
    <mergeCell ref="A21:C22"/>
    <mergeCell ref="D21:F22"/>
    <mergeCell ref="G21:G22"/>
    <mergeCell ref="H21:H22"/>
    <mergeCell ref="I21:I22"/>
    <mergeCell ref="J21:J22"/>
    <mergeCell ref="K21:K22"/>
    <mergeCell ref="L21:L22"/>
    <mergeCell ref="M21:M22"/>
    <mergeCell ref="A2:M2"/>
    <mergeCell ref="A4:B4"/>
    <mergeCell ref="C4:F4"/>
    <mergeCell ref="A5:B5"/>
    <mergeCell ref="C5:F5"/>
    <mergeCell ref="A23:C23"/>
    <mergeCell ref="A29:C29"/>
    <mergeCell ref="G43:H43"/>
    <mergeCell ref="A47:C47"/>
    <mergeCell ref="A30:C30"/>
    <mergeCell ref="A24:C24"/>
    <mergeCell ref="A25:C25"/>
    <mergeCell ref="A26:C26"/>
    <mergeCell ref="A27:C27"/>
    <mergeCell ref="A28:C28"/>
    <mergeCell ref="A31:C31"/>
    <mergeCell ref="A32:C32"/>
    <mergeCell ref="A33:C33"/>
    <mergeCell ref="A34:C34"/>
    <mergeCell ref="D32:M32"/>
    <mergeCell ref="A35:B35"/>
    <mergeCell ref="F78:H78"/>
    <mergeCell ref="I78:J78"/>
    <mergeCell ref="L68:M68"/>
    <mergeCell ref="L69:M72"/>
    <mergeCell ref="A71:B71"/>
    <mergeCell ref="C71:E71"/>
    <mergeCell ref="F71:H71"/>
    <mergeCell ref="I71:J71"/>
    <mergeCell ref="A72:B72"/>
    <mergeCell ref="C72:E72"/>
    <mergeCell ref="F72:H72"/>
    <mergeCell ref="I72:J72"/>
  </mergeCells>
  <dataValidations count="1">
    <dataValidation type="list" allowBlank="1" showInputMessage="1" showErrorMessage="1" sqref="K7" xr:uid="{00000000-0002-0000-0200-000000000000}">
      <formula1>$M$5:$M$7</formula1>
    </dataValidation>
  </dataValidations>
  <hyperlinks>
    <hyperlink ref="J83" r:id="rId1" xr:uid="{00000000-0004-0000-0200-000000000000}"/>
    <hyperlink ref="K42" r:id="rId2" xr:uid="{00000000-0004-0000-0200-000001000000}"/>
    <hyperlink ref="K44" r:id="rId3" xr:uid="{00000000-0004-0000-0200-000002000000}"/>
  </hyperlinks>
  <pageMargins left="0.511811023622047" right="0.31496062992126" top="0.35433070866141703" bottom="0.35433070866141703" header="0.31496062992126" footer="0.31496062992126"/>
  <pageSetup scale="54" orientation="portrait" r:id="rId4"/>
  <headerFooter>
    <oddHeader>&amp;L&amp;"Arial,Bold"&amp;12Annex A - NPP Hospitality Policy</oddHeader>
    <oddFooter>&amp;C&amp;P/&amp;N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61" r:id="rId7" name="Check Box 5">
              <controlPr defaultSize="0" autoLine="0" autoPict="0">
                <anchor moveWithCells="1">
                  <from>
                    <xdr:col>5</xdr:col>
                    <xdr:colOff>76200</xdr:colOff>
                    <xdr:row>5</xdr:row>
                    <xdr:rowOff>133350</xdr:rowOff>
                  </from>
                  <to>
                    <xdr:col>5</xdr:col>
                    <xdr:colOff>381000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730E-3E38-4ECE-8C9B-5D522E4465AC}">
  <sheetPr>
    <pageSetUpPr fitToPage="1"/>
  </sheetPr>
  <dimension ref="A1:Z88"/>
  <sheetViews>
    <sheetView zoomScale="80" zoomScaleNormal="80" workbookViewId="0">
      <selection activeCell="A9" sqref="A9:M14"/>
    </sheetView>
  </sheetViews>
  <sheetFormatPr defaultColWidth="9.140625" defaultRowHeight="12.75"/>
  <cols>
    <col min="1" max="1" width="12.5703125" style="5" customWidth="1"/>
    <col min="2" max="2" width="12.140625" style="5" customWidth="1"/>
    <col min="3" max="3" width="11.42578125" style="5" customWidth="1"/>
    <col min="4" max="4" width="15" style="5" customWidth="1"/>
    <col min="5" max="5" width="10.7109375" style="5" customWidth="1"/>
    <col min="6" max="6" width="10" style="5" customWidth="1"/>
    <col min="7" max="7" width="10.42578125" style="5" customWidth="1"/>
    <col min="8" max="8" width="12.7109375" style="5" customWidth="1"/>
    <col min="9" max="9" width="11.42578125" style="5" customWidth="1"/>
    <col min="10" max="10" width="12.7109375" style="5" customWidth="1"/>
    <col min="11" max="11" width="14.7109375" style="5" customWidth="1"/>
    <col min="12" max="13" width="13.5703125" style="5" customWidth="1"/>
    <col min="14" max="16384" width="9.140625" style="5"/>
  </cols>
  <sheetData>
    <row r="1" spans="1:26" s="1" customFormat="1" ht="14.25">
      <c r="A1" s="5"/>
      <c r="B1" s="5"/>
      <c r="C1" s="5"/>
      <c r="D1" s="5"/>
      <c r="E1" s="5"/>
      <c r="M1" s="2"/>
      <c r="Y1" s="3"/>
    </row>
    <row r="2" spans="1:26" s="1" customFormat="1" ht="18">
      <c r="A2" s="346" t="s">
        <v>128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2"/>
      <c r="Z2" s="3"/>
    </row>
    <row r="3" spans="1:26" s="1" customFormat="1" ht="18.75" thickBot="1">
      <c r="A3"/>
      <c r="B3"/>
      <c r="C3" s="62"/>
      <c r="D3" s="62"/>
      <c r="E3" s="62"/>
      <c r="F3" s="62"/>
      <c r="G3" s="62"/>
      <c r="H3" s="62"/>
      <c r="I3" s="62"/>
      <c r="J3" s="62"/>
      <c r="K3" s="62"/>
      <c r="L3" s="63"/>
      <c r="M3" s="64" t="s">
        <v>1</v>
      </c>
      <c r="Y3" s="3"/>
    </row>
    <row r="4" spans="1:26" s="1" customFormat="1" ht="16.5" thickBot="1">
      <c r="A4" s="398" t="s">
        <v>83</v>
      </c>
      <c r="B4" s="399"/>
      <c r="C4" s="395" t="s">
        <v>112</v>
      </c>
      <c r="D4" s="396"/>
      <c r="E4" s="396"/>
      <c r="F4" s="397"/>
      <c r="G4" s="65"/>
      <c r="H4" s="65"/>
      <c r="I4" s="167" t="s">
        <v>3</v>
      </c>
      <c r="J4" s="214" t="s">
        <v>129</v>
      </c>
      <c r="K4" s="167" t="s">
        <v>4</v>
      </c>
      <c r="L4" s="214" t="s">
        <v>114</v>
      </c>
      <c r="M4" s="66">
        <v>1</v>
      </c>
      <c r="Y4" s="3"/>
    </row>
    <row r="5" spans="1:26" s="1" customFormat="1" ht="16.5" thickBot="1">
      <c r="A5" s="398" t="s">
        <v>87</v>
      </c>
      <c r="B5" s="399"/>
      <c r="C5" s="395" t="s">
        <v>116</v>
      </c>
      <c r="D5" s="396"/>
      <c r="E5" s="396"/>
      <c r="F5" s="397"/>
      <c r="G5" s="63"/>
      <c r="H5" s="63"/>
      <c r="I5" s="167" t="s">
        <v>3</v>
      </c>
      <c r="J5" s="214"/>
      <c r="K5" s="167" t="s">
        <v>4</v>
      </c>
      <c r="L5" s="214"/>
      <c r="M5" s="66">
        <v>0</v>
      </c>
      <c r="Y5" s="3"/>
    </row>
    <row r="6" spans="1:26" s="1" customFormat="1" ht="18.75" customHeight="1" thickBot="1">
      <c r="A6" s="400"/>
      <c r="B6" s="400"/>
      <c r="C6" s="67"/>
      <c r="D6" s="67"/>
      <c r="E6" s="63"/>
      <c r="F6" s="63"/>
      <c r="G6" s="63"/>
      <c r="H6" s="63"/>
      <c r="I6" s="167" t="s">
        <v>3</v>
      </c>
      <c r="J6" s="214"/>
      <c r="K6" s="167" t="s">
        <v>4</v>
      </c>
      <c r="L6" s="214"/>
      <c r="M6" s="66">
        <v>0</v>
      </c>
      <c r="T6" s="3"/>
    </row>
    <row r="7" spans="1:26" s="1" customFormat="1" ht="16.5" thickBot="1">
      <c r="A7" s="68"/>
      <c r="B7" s="168" t="s">
        <v>6</v>
      </c>
      <c r="C7" s="69"/>
      <c r="D7" s="69"/>
      <c r="E7" s="69"/>
      <c r="F7" s="70"/>
      <c r="G7" s="63"/>
      <c r="H7" s="63"/>
      <c r="I7" s="65"/>
      <c r="J7" s="65"/>
      <c r="K7" s="71"/>
      <c r="L7" s="63"/>
      <c r="M7" s="72"/>
      <c r="Y7" s="3"/>
    </row>
    <row r="8" spans="1:26" s="1" customFormat="1" ht="15.75">
      <c r="A8" s="169" t="s">
        <v>7</v>
      </c>
      <c r="B8"/>
      <c r="C8"/>
      <c r="D8"/>
      <c r="E8"/>
      <c r="F8"/>
      <c r="G8"/>
      <c r="H8"/>
      <c r="I8"/>
      <c r="J8"/>
      <c r="K8"/>
      <c r="L8" s="63"/>
      <c r="M8" s="73"/>
      <c r="Y8" s="3"/>
    </row>
    <row r="9" spans="1:26" s="1" customFormat="1" ht="14.25">
      <c r="A9" s="367" t="s">
        <v>117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9"/>
      <c r="Y9" s="3"/>
    </row>
    <row r="10" spans="1:26" s="1" customFormat="1" ht="14.25">
      <c r="A10" s="370"/>
      <c r="B10" s="371"/>
      <c r="C10" s="371"/>
      <c r="D10" s="371"/>
      <c r="E10" s="371"/>
      <c r="F10" s="371"/>
      <c r="G10" s="371"/>
      <c r="H10" s="371"/>
      <c r="I10" s="371"/>
      <c r="J10" s="371"/>
      <c r="K10" s="371"/>
      <c r="L10" s="371"/>
      <c r="M10" s="372"/>
      <c r="Y10" s="3"/>
    </row>
    <row r="11" spans="1:26" s="1" customFormat="1" ht="14.25">
      <c r="A11" s="370"/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2"/>
      <c r="Y11" s="3"/>
    </row>
    <row r="12" spans="1:26" s="1" customFormat="1" ht="15" customHeight="1">
      <c r="A12" s="370"/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2"/>
      <c r="Y12" s="3"/>
    </row>
    <row r="13" spans="1:26" s="1" customFormat="1" ht="15" customHeight="1">
      <c r="A13" s="370"/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2"/>
      <c r="Y13" s="3"/>
    </row>
    <row r="14" spans="1:26" s="1" customFormat="1" ht="15" customHeight="1">
      <c r="A14" s="373"/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5"/>
      <c r="Y14" s="3"/>
    </row>
    <row r="15" spans="1:26" s="1" customFormat="1" ht="14.2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63"/>
      <c r="M15" s="73"/>
      <c r="Y15" s="3"/>
    </row>
    <row r="16" spans="1:26" s="1" customFormat="1" ht="17.25">
      <c r="A16" s="170" t="s">
        <v>118</v>
      </c>
      <c r="B16" s="75"/>
      <c r="C16" s="75"/>
      <c r="D16" s="63"/>
      <c r="E16" s="63"/>
      <c r="F16" s="63"/>
      <c r="G16" s="63"/>
      <c r="H16" s="63"/>
      <c r="I16" s="63"/>
      <c r="J16" s="63"/>
      <c r="K16" s="63"/>
      <c r="L16" s="63"/>
      <c r="M16" s="73"/>
      <c r="Y16" s="3"/>
    </row>
    <row r="17" spans="1:25" s="14" customFormat="1" ht="15">
      <c r="A17" s="170" t="s">
        <v>92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1:25" s="14" customForma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5" s="1" customFormat="1" ht="15.75">
      <c r="A19" s="171" t="s">
        <v>10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63"/>
      <c r="M19" s="73"/>
      <c r="Y19" s="3"/>
    </row>
    <row r="20" spans="1:25" s="1" customFormat="1" ht="15">
      <c r="A20" s="75"/>
      <c r="B20" s="75"/>
      <c r="C20" s="75"/>
      <c r="D20" s="63"/>
      <c r="E20" s="63"/>
      <c r="F20" s="63"/>
      <c r="G20" s="63"/>
      <c r="H20" s="63"/>
      <c r="I20" s="63"/>
      <c r="J20" s="63"/>
      <c r="K20" s="379" t="s">
        <v>11</v>
      </c>
      <c r="L20" s="380"/>
      <c r="M20" s="380"/>
      <c r="Y20" s="3"/>
    </row>
    <row r="21" spans="1:25" s="1" customFormat="1" ht="60" customHeight="1">
      <c r="A21" s="381" t="s">
        <v>12</v>
      </c>
      <c r="B21" s="382"/>
      <c r="C21" s="382"/>
      <c r="D21" s="383" t="s">
        <v>119</v>
      </c>
      <c r="E21" s="384"/>
      <c r="F21" s="385"/>
      <c r="G21" s="389" t="s">
        <v>130</v>
      </c>
      <c r="H21" s="389" t="s">
        <v>15</v>
      </c>
      <c r="I21" s="389" t="s">
        <v>131</v>
      </c>
      <c r="J21" s="389" t="s">
        <v>17</v>
      </c>
      <c r="K21" s="391" t="s">
        <v>132</v>
      </c>
      <c r="L21" s="389" t="s">
        <v>19</v>
      </c>
      <c r="M21" s="393" t="s">
        <v>20</v>
      </c>
      <c r="Y21" s="3"/>
    </row>
    <row r="22" spans="1:25" s="1" customFormat="1" ht="15" customHeight="1">
      <c r="A22" s="382"/>
      <c r="B22" s="382"/>
      <c r="C22" s="382"/>
      <c r="D22" s="386"/>
      <c r="E22" s="387"/>
      <c r="F22" s="388"/>
      <c r="G22" s="390"/>
      <c r="H22" s="390"/>
      <c r="I22" s="390"/>
      <c r="J22" s="390"/>
      <c r="K22" s="392"/>
      <c r="L22" s="390"/>
      <c r="M22" s="394"/>
      <c r="Y22" s="3"/>
    </row>
    <row r="23" spans="1:25" s="1" customFormat="1" ht="15.75" thickBot="1">
      <c r="A23" s="376" t="s">
        <v>21</v>
      </c>
      <c r="B23" s="377"/>
      <c r="C23" s="378"/>
      <c r="D23" s="172" t="s">
        <v>22</v>
      </c>
      <c r="E23" s="172" t="s">
        <v>23</v>
      </c>
      <c r="F23" s="172" t="s">
        <v>24</v>
      </c>
      <c r="G23" s="80"/>
      <c r="H23" s="79" t="s">
        <v>25</v>
      </c>
      <c r="I23" s="81" t="s">
        <v>26</v>
      </c>
      <c r="J23" s="81" t="s">
        <v>27</v>
      </c>
      <c r="K23" s="173" t="s">
        <v>28</v>
      </c>
      <c r="L23" s="82" t="s">
        <v>29</v>
      </c>
      <c r="M23" s="173" t="s">
        <v>30</v>
      </c>
      <c r="Y23" s="3"/>
    </row>
    <row r="24" spans="1:25" s="1" customFormat="1" ht="15">
      <c r="A24" s="421" t="s">
        <v>31</v>
      </c>
      <c r="B24" s="422"/>
      <c r="C24" s="423"/>
      <c r="D24" s="215">
        <v>21</v>
      </c>
      <c r="E24" s="215">
        <v>4</v>
      </c>
      <c r="F24" s="215"/>
      <c r="G24" s="215">
        <v>1</v>
      </c>
      <c r="H24" s="195">
        <f>SUM(D24:G24)</f>
        <v>26</v>
      </c>
      <c r="I24" s="216">
        <f>B43</f>
        <v>23.85</v>
      </c>
      <c r="J24" s="131">
        <v>3</v>
      </c>
      <c r="K24" s="197">
        <f>H24*I24*J24</f>
        <v>1860.3000000000002</v>
      </c>
      <c r="L24" s="217">
        <v>2485</v>
      </c>
      <c r="M24" s="197">
        <f>K24-L24</f>
        <v>-624.69999999999982</v>
      </c>
      <c r="Y24" s="3"/>
    </row>
    <row r="25" spans="1:25" s="1" customFormat="1" ht="15">
      <c r="A25" s="351" t="s">
        <v>32</v>
      </c>
      <c r="B25" s="352"/>
      <c r="C25" s="353"/>
      <c r="D25" s="218">
        <v>21</v>
      </c>
      <c r="E25" s="218">
        <v>4</v>
      </c>
      <c r="F25" s="218"/>
      <c r="G25" s="218"/>
      <c r="H25" s="200">
        <f t="shared" ref="H25:H30" si="0">SUM(D25:G25)</f>
        <v>25</v>
      </c>
      <c r="I25" s="197">
        <f>I43</f>
        <v>11.93</v>
      </c>
      <c r="J25" s="132">
        <v>6</v>
      </c>
      <c r="K25" s="197">
        <f t="shared" ref="K25:K34" si="1">H25*I25*J25</f>
        <v>1789.5</v>
      </c>
      <c r="L25" s="217">
        <v>750</v>
      </c>
      <c r="M25" s="197">
        <f>K25-L25</f>
        <v>1039.5</v>
      </c>
      <c r="Y25" s="3"/>
    </row>
    <row r="26" spans="1:25" s="1" customFormat="1" ht="15">
      <c r="A26" s="351" t="s">
        <v>33</v>
      </c>
      <c r="B26" s="352"/>
      <c r="C26" s="353"/>
      <c r="D26" s="218">
        <v>21</v>
      </c>
      <c r="E26" s="218">
        <v>4</v>
      </c>
      <c r="F26" s="218"/>
      <c r="G26" s="218"/>
      <c r="H26" s="200">
        <f t="shared" si="0"/>
        <v>25</v>
      </c>
      <c r="I26" s="197">
        <f>D43</f>
        <v>41.6</v>
      </c>
      <c r="J26" s="132">
        <v>3</v>
      </c>
      <c r="K26" s="197">
        <f t="shared" si="1"/>
        <v>3120</v>
      </c>
      <c r="L26" s="217">
        <v>3308</v>
      </c>
      <c r="M26" s="197">
        <f>K26-L26</f>
        <v>-188</v>
      </c>
      <c r="Y26" s="3"/>
    </row>
    <row r="27" spans="1:25" s="1" customFormat="1" ht="15">
      <c r="A27" s="351" t="s">
        <v>34</v>
      </c>
      <c r="B27" s="352"/>
      <c r="C27" s="353"/>
      <c r="D27" s="218"/>
      <c r="E27" s="218"/>
      <c r="F27" s="218"/>
      <c r="G27" s="218"/>
      <c r="H27" s="200">
        <f t="shared" si="0"/>
        <v>0</v>
      </c>
      <c r="I27" s="197">
        <f>F43</f>
        <v>55.15</v>
      </c>
      <c r="J27" s="132"/>
      <c r="K27" s="197">
        <f t="shared" si="1"/>
        <v>0</v>
      </c>
      <c r="L27" s="217">
        <v>0</v>
      </c>
      <c r="M27" s="197">
        <f>K27-L27</f>
        <v>0</v>
      </c>
      <c r="Y27" s="3"/>
    </row>
    <row r="28" spans="1:25" s="1" customFormat="1" ht="25.5" customHeight="1">
      <c r="A28" s="351" t="s">
        <v>35</v>
      </c>
      <c r="B28" s="352"/>
      <c r="C28" s="353"/>
      <c r="D28" s="218"/>
      <c r="E28" s="218"/>
      <c r="F28" s="218"/>
      <c r="G28" s="218"/>
      <c r="H28" s="200">
        <f t="shared" si="0"/>
        <v>0</v>
      </c>
      <c r="I28" s="197"/>
      <c r="J28" s="132"/>
      <c r="K28" s="197">
        <f t="shared" si="1"/>
        <v>0</v>
      </c>
      <c r="L28" s="217">
        <v>0</v>
      </c>
      <c r="M28" s="197">
        <f t="shared" ref="M28:M30" si="2">K28-L28</f>
        <v>0</v>
      </c>
      <c r="Y28" s="3"/>
    </row>
    <row r="29" spans="1:25" s="1" customFormat="1" ht="15">
      <c r="A29" s="351" t="s">
        <v>36</v>
      </c>
      <c r="B29" s="352"/>
      <c r="C29" s="353"/>
      <c r="D29" s="218"/>
      <c r="E29" s="218"/>
      <c r="F29" s="218"/>
      <c r="G29" s="218"/>
      <c r="H29" s="200">
        <f t="shared" si="0"/>
        <v>0</v>
      </c>
      <c r="I29" s="197"/>
      <c r="J29" s="132"/>
      <c r="K29" s="197">
        <f t="shared" si="1"/>
        <v>0</v>
      </c>
      <c r="L29" s="217">
        <v>0</v>
      </c>
      <c r="M29" s="197">
        <f t="shared" si="2"/>
        <v>0</v>
      </c>
      <c r="Y29" s="3"/>
    </row>
    <row r="30" spans="1:25" s="1" customFormat="1" ht="15">
      <c r="A30" s="351" t="s">
        <v>36</v>
      </c>
      <c r="B30" s="352"/>
      <c r="C30" s="353"/>
      <c r="D30" s="218"/>
      <c r="E30" s="218"/>
      <c r="F30" s="218"/>
      <c r="G30" s="218"/>
      <c r="H30" s="200">
        <f t="shared" si="0"/>
        <v>0</v>
      </c>
      <c r="I30" s="197"/>
      <c r="J30" s="132"/>
      <c r="K30" s="197">
        <f t="shared" si="1"/>
        <v>0</v>
      </c>
      <c r="L30" s="217">
        <v>0</v>
      </c>
      <c r="M30" s="197">
        <f t="shared" si="2"/>
        <v>0</v>
      </c>
      <c r="Y30" s="3"/>
    </row>
    <row r="31" spans="1:25" s="1" customFormat="1" ht="15">
      <c r="A31" s="351" t="s">
        <v>37</v>
      </c>
      <c r="B31" s="352"/>
      <c r="C31" s="353"/>
      <c r="D31" s="83"/>
      <c r="E31" s="84"/>
      <c r="F31" s="84"/>
      <c r="G31" s="84"/>
      <c r="H31" s="203"/>
      <c r="I31" s="219"/>
      <c r="J31" s="220"/>
      <c r="K31" s="197">
        <f>SUM(K24:K30)</f>
        <v>6769.8</v>
      </c>
      <c r="L31" s="118">
        <f>SUM(L24:L30)</f>
        <v>6543</v>
      </c>
      <c r="M31" s="197">
        <f t="shared" ref="M31" si="3">SUM(M24:M30)</f>
        <v>226.80000000000018</v>
      </c>
      <c r="Y31" s="3"/>
    </row>
    <row r="32" spans="1:25" s="1" customFormat="1" ht="15" customHeight="1">
      <c r="A32" s="354" t="s">
        <v>38</v>
      </c>
      <c r="B32" s="355"/>
      <c r="C32" s="356"/>
      <c r="D32" s="403"/>
      <c r="E32" s="404"/>
      <c r="F32" s="404"/>
      <c r="G32" s="404"/>
      <c r="H32" s="404"/>
      <c r="I32" s="404"/>
      <c r="J32" s="404"/>
      <c r="K32" s="404"/>
      <c r="L32" s="404"/>
      <c r="M32" s="405"/>
      <c r="Y32" s="3"/>
    </row>
    <row r="33" spans="1:26" s="1" customFormat="1" ht="15">
      <c r="A33" s="351" t="s">
        <v>39</v>
      </c>
      <c r="B33" s="352"/>
      <c r="C33" s="353"/>
      <c r="D33" s="85"/>
      <c r="E33" s="85"/>
      <c r="F33" s="85"/>
      <c r="G33" s="85"/>
      <c r="H33" s="200"/>
      <c r="I33" s="202"/>
      <c r="J33" s="221"/>
      <c r="K33" s="197">
        <f t="shared" si="1"/>
        <v>0</v>
      </c>
      <c r="L33" s="217">
        <v>0</v>
      </c>
      <c r="M33" s="207" t="s">
        <v>40</v>
      </c>
      <c r="Y33" s="3"/>
    </row>
    <row r="34" spans="1:26" s="1" customFormat="1" ht="15" customHeight="1">
      <c r="A34" s="351" t="s">
        <v>41</v>
      </c>
      <c r="B34" s="352"/>
      <c r="C34" s="353"/>
      <c r="D34" s="40"/>
      <c r="E34" s="40"/>
      <c r="F34" s="40"/>
      <c r="G34" s="40"/>
      <c r="H34" s="200"/>
      <c r="I34" s="202"/>
      <c r="J34" s="202"/>
      <c r="K34" s="197">
        <f t="shared" si="1"/>
        <v>0</v>
      </c>
      <c r="L34" s="217">
        <v>0</v>
      </c>
      <c r="M34" s="207" t="s">
        <v>40</v>
      </c>
      <c r="Y34" s="3"/>
    </row>
    <row r="35" spans="1:26" s="1" customFormat="1" ht="15">
      <c r="A35" s="406" t="s">
        <v>133</v>
      </c>
      <c r="B35" s="407"/>
      <c r="C35" s="222">
        <v>0</v>
      </c>
      <c r="D35" s="40"/>
      <c r="E35" s="40"/>
      <c r="F35" s="40"/>
      <c r="G35" s="40"/>
      <c r="H35" s="210"/>
      <c r="I35" s="202"/>
      <c r="J35" s="202"/>
      <c r="K35" s="197"/>
      <c r="L35" s="217">
        <f>IF(C35&gt;0,C35*SUM(L31:L34),0)</f>
        <v>0</v>
      </c>
      <c r="M35" s="207" t="s">
        <v>40</v>
      </c>
      <c r="Y35" s="3"/>
    </row>
    <row r="36" spans="1:26" s="1" customFormat="1" ht="14.25" customHeight="1">
      <c r="A36" s="86"/>
      <c r="B36" s="86"/>
      <c r="C36" s="86"/>
      <c r="D36" s="87"/>
      <c r="E36" s="87"/>
      <c r="F36" s="87"/>
      <c r="G36" s="87"/>
      <c r="H36" s="87"/>
      <c r="I36" s="63"/>
      <c r="J36" s="76"/>
      <c r="K36" s="119">
        <f>SUM(K31:K35)</f>
        <v>6769.8</v>
      </c>
      <c r="L36" s="119">
        <f>SUM(L31:L35)</f>
        <v>6543</v>
      </c>
      <c r="M36" s="119">
        <f>SUM(M31:M35)</f>
        <v>226.80000000000018</v>
      </c>
      <c r="Y36" s="3"/>
    </row>
    <row r="37" spans="1:26" s="1" customFormat="1" ht="14.25" customHeight="1">
      <c r="A37" s="424" t="s">
        <v>122</v>
      </c>
      <c r="B37" s="425"/>
      <c r="C37" s="425"/>
      <c r="D37" s="425"/>
      <c r="E37" s="425"/>
      <c r="F37" s="425"/>
      <c r="G37" s="425"/>
      <c r="H37" s="425"/>
      <c r="I37" s="401" t="s">
        <v>44</v>
      </c>
      <c r="J37" s="402"/>
      <c r="K37" s="88">
        <v>2.1</v>
      </c>
      <c r="L37" s="211">
        <f>K37</f>
        <v>2.1</v>
      </c>
      <c r="M37" s="211">
        <f>K37</f>
        <v>2.1</v>
      </c>
      <c r="Y37" s="3"/>
    </row>
    <row r="38" spans="1:26" s="1" customFormat="1" ht="15">
      <c r="A38" s="425"/>
      <c r="B38" s="425"/>
      <c r="C38" s="425"/>
      <c r="D38" s="425"/>
      <c r="E38" s="425"/>
      <c r="F38" s="425"/>
      <c r="G38" s="425"/>
      <c r="H38" s="425"/>
      <c r="I38" s="87"/>
      <c r="J38" s="76"/>
      <c r="K38" s="120">
        <f>IF(K37&gt;0,K36*K37,K36)</f>
        <v>14216.580000000002</v>
      </c>
      <c r="L38" s="120">
        <f t="shared" ref="L38:M38" si="4">IF(L37&gt;0,L36*L37,L36)</f>
        <v>13740.300000000001</v>
      </c>
      <c r="M38" s="212">
        <f t="shared" si="4"/>
        <v>476.28000000000043</v>
      </c>
      <c r="Y38" s="3"/>
    </row>
    <row r="39" spans="1:26" s="1" customFormat="1" ht="14.25">
      <c r="A39" s="86"/>
      <c r="B39" s="86"/>
      <c r="C39" s="87"/>
      <c r="D39" s="87"/>
      <c r="E39" s="87"/>
      <c r="F39" s="87"/>
      <c r="G39" s="63"/>
      <c r="H39" s="63"/>
      <c r="I39" s="87"/>
      <c r="J39" s="87"/>
      <c r="K39" s="89"/>
      <c r="L39" s="89"/>
      <c r="M39" s="89"/>
      <c r="Y39" s="3"/>
    </row>
    <row r="40" spans="1:26" s="1" customFormat="1" ht="15" customHeight="1">
      <c r="A40" s="170" t="s">
        <v>45</v>
      </c>
      <c r="B40" s="86"/>
      <c r="C40" s="87"/>
      <c r="D40" s="87"/>
      <c r="E40" s="87"/>
      <c r="F40" s="87"/>
      <c r="G40" s="87"/>
      <c r="H40" s="63"/>
      <c r="I40" s="63"/>
      <c r="J40" s="63"/>
      <c r="K40" s="242" t="s">
        <v>123</v>
      </c>
      <c r="L40" s="243"/>
      <c r="M40" s="243"/>
      <c r="Y40" s="3"/>
    </row>
    <row r="41" spans="1:26" s="1" customFormat="1" ht="14.25">
      <c r="A41" s="86"/>
      <c r="B41" s="86"/>
      <c r="C41" s="87"/>
      <c r="D41" s="87"/>
      <c r="E41" s="87"/>
      <c r="F41" s="87"/>
      <c r="G41" s="87"/>
      <c r="H41" s="63"/>
      <c r="I41" s="63"/>
      <c r="J41" s="63"/>
      <c r="K41" s="137"/>
      <c r="L41" s="137"/>
      <c r="M41" s="137"/>
      <c r="Y41" s="3"/>
    </row>
    <row r="42" spans="1:26" s="1" customFormat="1" ht="15">
      <c r="A42" s="174" t="s">
        <v>134</v>
      </c>
      <c r="B42" s="63"/>
      <c r="C42" s="63"/>
      <c r="D42" s="63"/>
      <c r="E42" s="63"/>
      <c r="F42" s="63"/>
      <c r="G42" s="175" t="s">
        <v>48</v>
      </c>
      <c r="H42" s="63"/>
      <c r="I42" s="63"/>
      <c r="J42" s="90"/>
      <c r="K42" s="176" t="s">
        <v>49</v>
      </c>
      <c r="L42" s="137"/>
      <c r="M42" s="137"/>
      <c r="Z42" s="3"/>
    </row>
    <row r="43" spans="1:26" s="1" customFormat="1" ht="15.75">
      <c r="A43" s="443" t="s">
        <v>50</v>
      </c>
      <c r="B43" s="223">
        <v>23.85</v>
      </c>
      <c r="C43" s="178" t="s">
        <v>103</v>
      </c>
      <c r="D43" s="224">
        <v>41.6</v>
      </c>
      <c r="E43" s="179" t="s">
        <v>104</v>
      </c>
      <c r="F43" s="224">
        <v>55.15</v>
      </c>
      <c r="G43" s="417" t="s">
        <v>32</v>
      </c>
      <c r="H43" s="418"/>
      <c r="I43" s="128">
        <v>11.93</v>
      </c>
      <c r="J43" s="63"/>
      <c r="K43" s="52"/>
      <c r="L43" s="137"/>
      <c r="M43" s="137"/>
      <c r="Z43" s="3"/>
    </row>
    <row r="44" spans="1:26" s="1" customFormat="1" ht="14.25">
      <c r="A44" s="444"/>
      <c r="B44" s="63"/>
      <c r="C44" s="63"/>
      <c r="D44" s="63"/>
      <c r="E44" s="63"/>
      <c r="F44" s="63"/>
      <c r="G44" s="63"/>
      <c r="H44" s="63"/>
      <c r="I44" s="63"/>
      <c r="J44" s="63"/>
      <c r="K44" s="176" t="s">
        <v>53</v>
      </c>
      <c r="L44" s="137"/>
      <c r="M44" s="137"/>
      <c r="Y44" s="3"/>
    </row>
    <row r="45" spans="1:26" s="1" customFormat="1" ht="14.25" customHeight="1" thickBot="1">
      <c r="A45" s="63"/>
      <c r="B45" s="63"/>
      <c r="C45" s="91"/>
      <c r="D45" s="63"/>
      <c r="E45" s="63"/>
      <c r="F45" s="63"/>
      <c r="G45" s="63"/>
      <c r="H45" s="63"/>
      <c r="I45" s="63"/>
      <c r="J45" s="136"/>
      <c r="K45" s="136"/>
      <c r="L45" s="136"/>
      <c r="M45" s="136"/>
      <c r="Y45" s="3"/>
    </row>
    <row r="46" spans="1:26" s="1" customFormat="1" ht="15">
      <c r="A46" s="92"/>
      <c r="B46" s="93"/>
      <c r="C46" s="93"/>
      <c r="D46" s="180" t="s">
        <v>54</v>
      </c>
      <c r="E46" s="94" t="s">
        <v>1</v>
      </c>
      <c r="F46" s="63"/>
      <c r="G46" s="63"/>
      <c r="H46" s="63"/>
      <c r="I46" s="63"/>
      <c r="J46" s="136"/>
      <c r="K46" s="408" t="s">
        <v>135</v>
      </c>
      <c r="L46" s="409"/>
      <c r="M46" s="410"/>
      <c r="Y46" s="3"/>
    </row>
    <row r="47" spans="1:26" s="1" customFormat="1" ht="15" customHeight="1" thickBot="1">
      <c r="A47" s="419" t="s">
        <v>56</v>
      </c>
      <c r="B47" s="420"/>
      <c r="C47" s="420"/>
      <c r="D47" s="53">
        <f>IF(M38&lt;0,-M38,0)</f>
        <v>0</v>
      </c>
      <c r="E47" s="54">
        <f>D47/K38</f>
        <v>0</v>
      </c>
      <c r="F47" s="63"/>
      <c r="G47" s="63"/>
      <c r="H47" s="63"/>
      <c r="I47" s="63"/>
      <c r="J47" s="136"/>
      <c r="K47" s="411"/>
      <c r="L47" s="412"/>
      <c r="M47" s="413"/>
      <c r="Y47" s="3"/>
    </row>
    <row r="48" spans="1:26" s="1" customFormat="1" ht="15.75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411"/>
      <c r="L48" s="412"/>
      <c r="M48" s="413"/>
      <c r="Y48" s="3"/>
    </row>
    <row r="49" spans="1:25" s="1" customFormat="1" ht="15.75" customHeight="1" thickBot="1">
      <c r="A49" s="63"/>
      <c r="B49"/>
      <c r="C49" s="71"/>
      <c r="D49" s="71"/>
      <c r="E49" s="71"/>
      <c r="F49" s="71"/>
      <c r="G49" s="71"/>
      <c r="H49" s="95"/>
      <c r="I49" s="96"/>
      <c r="J49" s="97"/>
      <c r="K49" s="414"/>
      <c r="L49" s="415"/>
      <c r="M49" s="416"/>
      <c r="Y49" s="3"/>
    </row>
    <row r="50" spans="1:25" s="1" customFormat="1" ht="15.75" customHeight="1">
      <c r="A50" s="181" t="s">
        <v>57</v>
      </c>
      <c r="B50"/>
      <c r="C50" s="71"/>
      <c r="D50" s="71"/>
      <c r="E50" s="71"/>
      <c r="F50" s="71"/>
      <c r="G50" s="71"/>
      <c r="H50" s="95"/>
      <c r="I50" s="96"/>
      <c r="J50"/>
      <c r="K50"/>
      <c r="L50" s="63"/>
      <c r="M50" s="73"/>
      <c r="Y50" s="3"/>
    </row>
    <row r="51" spans="1:25" s="1" customFormat="1" ht="15.75" customHeight="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9"/>
      <c r="Y51" s="3"/>
    </row>
    <row r="52" spans="1:25" s="1" customFormat="1" ht="15.75" customHeight="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Y52" s="3"/>
    </row>
    <row r="53" spans="1:25" s="1" customFormat="1" ht="15.75" customHeight="1">
      <c r="A53" s="360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Y53" s="3"/>
    </row>
    <row r="54" spans="1:25" s="1" customFormat="1" ht="15.75" customHeight="1">
      <c r="A54" s="360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Y54" s="3"/>
    </row>
    <row r="55" spans="1:25" s="1" customFormat="1" ht="15.75" customHeight="1">
      <c r="A55" s="363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5"/>
      <c r="Y55" s="3"/>
    </row>
    <row r="56" spans="1:25" s="1" customFormat="1" ht="15.75" customHeight="1" thickBot="1">
      <c r="A56"/>
      <c r="B56"/>
      <c r="C56" s="71"/>
      <c r="D56" s="71"/>
      <c r="E56" s="71"/>
      <c r="F56" s="71"/>
      <c r="G56" s="71"/>
      <c r="H56" s="95"/>
      <c r="I56" s="96"/>
      <c r="J56"/>
      <c r="K56"/>
      <c r="L56" s="63"/>
      <c r="M56" s="73"/>
      <c r="Y56" s="3"/>
    </row>
    <row r="57" spans="1:25" s="1" customFormat="1" ht="15.75" customHeight="1" thickBot="1">
      <c r="A57" s="63"/>
      <c r="B57" s="182" t="s">
        <v>58</v>
      </c>
      <c r="C57" s="63"/>
      <c r="D57" s="129">
        <v>0</v>
      </c>
      <c r="E57" s="71"/>
      <c r="F57" s="183" t="s">
        <v>59</v>
      </c>
      <c r="G57" s="99"/>
      <c r="H57" s="61" t="str">
        <f>_xlfn.CONCAT(J4,"-",L4,"-","7208","-","000")</f>
        <v>2598-0000-7208-000</v>
      </c>
      <c r="I57" s="96"/>
      <c r="J57" s="125">
        <f>D59*M4</f>
        <v>13740.300000000001</v>
      </c>
      <c r="K57" s="63"/>
      <c r="L57" s="63"/>
      <c r="M57" s="73"/>
      <c r="Y57" s="3"/>
    </row>
    <row r="58" spans="1:25" s="1" customFormat="1" ht="15.75" customHeight="1" thickBot="1">
      <c r="A58"/>
      <c r="B58"/>
      <c r="C58" s="71"/>
      <c r="D58" s="130"/>
      <c r="E58" s="100"/>
      <c r="F58" s="183" t="s">
        <v>59</v>
      </c>
      <c r="G58" s="99"/>
      <c r="H58" s="61" t="str">
        <f>IF(J5=0,"",(_xlfn.CONCAT(J5,"-",L5,"-","7208","-","000")))</f>
        <v/>
      </c>
      <c r="I58" s="100"/>
      <c r="J58" s="126">
        <f>D59*M5</f>
        <v>0</v>
      </c>
      <c r="K58" s="63"/>
      <c r="L58" s="63"/>
      <c r="M58" s="73"/>
      <c r="Y58" s="3"/>
    </row>
    <row r="59" spans="1:25" s="1" customFormat="1" ht="15.75" customHeight="1" thickBot="1">
      <c r="A59" s="63"/>
      <c r="B59" s="184" t="s">
        <v>60</v>
      </c>
      <c r="C59" s="63"/>
      <c r="D59" s="123">
        <f>L38+D57</f>
        <v>13740.300000000001</v>
      </c>
      <c r="E59" s="63"/>
      <c r="F59" s="183" t="s">
        <v>59</v>
      </c>
      <c r="G59" s="99"/>
      <c r="H59" s="61" t="str">
        <f>IF(J6=0,"",(_xlfn.CONCAT(J6,"-",L6,"-","7208","-","000")))</f>
        <v/>
      </c>
      <c r="I59" s="99"/>
      <c r="J59" s="126">
        <f>D59*M6</f>
        <v>0</v>
      </c>
      <c r="K59" s="63"/>
      <c r="L59" s="99"/>
      <c r="M59" s="73"/>
      <c r="Y59" s="3"/>
    </row>
    <row r="60" spans="1:25" s="1" customFormat="1" ht="15.75" customHeight="1">
      <c r="A60"/>
      <c r="B60"/>
      <c r="C60"/>
      <c r="D60" s="71"/>
      <c r="E60"/>
      <c r="F60"/>
      <c r="G60"/>
      <c r="H60"/>
      <c r="I60"/>
      <c r="J60"/>
      <c r="K60"/>
      <c r="L60" s="63"/>
      <c r="M60" s="73"/>
      <c r="Y60" s="3"/>
    </row>
    <row r="61" spans="1:25" s="1" customFormat="1" ht="15.75" customHeight="1" thickBot="1">
      <c r="A61"/>
      <c r="B61"/>
      <c r="C61"/>
      <c r="D61"/>
      <c r="E61"/>
      <c r="F61"/>
      <c r="G61"/>
      <c r="H61"/>
      <c r="I61"/>
      <c r="J61"/>
      <c r="K61"/>
      <c r="L61" s="63"/>
      <c r="M61" s="73"/>
      <c r="Y61" s="3"/>
    </row>
    <row r="62" spans="1:25" s="1" customFormat="1" ht="15.75" customHeight="1">
      <c r="A62" s="185" t="s">
        <v>61</v>
      </c>
      <c r="B62" s="101"/>
      <c r="C62" s="102"/>
      <c r="D62" s="102"/>
      <c r="E62" s="102"/>
      <c r="F62" s="102"/>
      <c r="G62" s="102"/>
      <c r="H62" s="102"/>
      <c r="I62" s="102"/>
      <c r="J62" s="103"/>
      <c r="K62" s="104"/>
      <c r="L62" s="63"/>
      <c r="M62" s="73"/>
      <c r="Y62" s="3"/>
    </row>
    <row r="63" spans="1:25" s="1" customFormat="1" ht="15.75" customHeight="1">
      <c r="A63" s="186" t="s">
        <v>136</v>
      </c>
      <c r="B63"/>
      <c r="C63"/>
      <c r="D63"/>
      <c r="E63"/>
      <c r="F63"/>
      <c r="G63"/>
      <c r="H63"/>
      <c r="I63"/>
      <c r="J63"/>
      <c r="K63" s="106"/>
      <c r="L63" s="63"/>
      <c r="M63" s="73"/>
      <c r="Y63" s="3"/>
    </row>
    <row r="64" spans="1:25" s="1" customFormat="1" ht="15.75" customHeight="1">
      <c r="A64" s="105"/>
      <c r="B64"/>
      <c r="C64"/>
      <c r="D64"/>
      <c r="E64"/>
      <c r="F64"/>
      <c r="G64"/>
      <c r="H64"/>
      <c r="I64"/>
      <c r="J64"/>
      <c r="K64" s="106"/>
      <c r="L64" s="63"/>
      <c r="M64" s="73"/>
      <c r="Y64" s="3"/>
    </row>
    <row r="65" spans="1:25" s="1" customFormat="1" ht="15.75" customHeight="1">
      <c r="A65" s="107"/>
      <c r="B65"/>
      <c r="C65"/>
      <c r="D65"/>
      <c r="E65"/>
      <c r="F65"/>
      <c r="G65"/>
      <c r="H65"/>
      <c r="I65"/>
      <c r="J65"/>
      <c r="K65" s="106"/>
      <c r="L65" s="63"/>
      <c r="M65" s="73"/>
      <c r="Y65" s="3"/>
    </row>
    <row r="66" spans="1:25" s="1" customFormat="1" ht="15.75" customHeight="1">
      <c r="A66" s="344"/>
      <c r="B66" s="345"/>
      <c r="C66" s="345"/>
      <c r="D66" s="345"/>
      <c r="E66" s="345"/>
      <c r="F66" s="345"/>
      <c r="G66" s="345"/>
      <c r="H66" s="345"/>
      <c r="I66" s="366"/>
      <c r="J66" s="345"/>
      <c r="K66" s="108"/>
      <c r="L66" s="63"/>
      <c r="M66" s="73"/>
      <c r="Y66" s="3"/>
    </row>
    <row r="67" spans="1:25" s="1" customFormat="1" ht="15.75" customHeight="1" thickBot="1">
      <c r="A67" s="350" t="s">
        <v>63</v>
      </c>
      <c r="B67" s="349"/>
      <c r="C67" s="348" t="s">
        <v>64</v>
      </c>
      <c r="D67" s="349"/>
      <c r="E67" s="349"/>
      <c r="F67" s="348" t="s">
        <v>65</v>
      </c>
      <c r="G67" s="349"/>
      <c r="H67" s="349"/>
      <c r="I67" s="348" t="s">
        <v>66</v>
      </c>
      <c r="J67" s="349"/>
      <c r="K67" s="187" t="s">
        <v>67</v>
      </c>
      <c r="L67" s="63"/>
      <c r="M67" s="73"/>
      <c r="Y67" s="3"/>
    </row>
    <row r="68" spans="1:25" s="1" customFormat="1" ht="15.75" customHeight="1" thickBot="1">
      <c r="A68" s="71"/>
      <c r="B68" s="71"/>
      <c r="C68" s="71"/>
      <c r="D68" s="71"/>
      <c r="E68" s="71"/>
      <c r="F68" s="71"/>
      <c r="G68" s="71"/>
      <c r="H68" s="71"/>
      <c r="I68" s="71"/>
      <c r="J68"/>
      <c r="K68" s="71"/>
      <c r="L68" s="338" t="s">
        <v>68</v>
      </c>
      <c r="M68" s="339"/>
      <c r="Y68" s="3"/>
    </row>
    <row r="69" spans="1:25" s="1" customFormat="1" ht="15.75" customHeight="1">
      <c r="A69" s="188" t="s">
        <v>69</v>
      </c>
      <c r="B69" s="109"/>
      <c r="C69" s="109"/>
      <c r="D69" s="189" t="s">
        <v>127</v>
      </c>
      <c r="E69" s="109"/>
      <c r="F69" s="109"/>
      <c r="G69" s="109"/>
      <c r="H69" s="109"/>
      <c r="I69" s="109"/>
      <c r="J69" s="102"/>
      <c r="K69" s="109"/>
      <c r="L69" s="340"/>
      <c r="M69" s="341"/>
      <c r="Y69" s="3"/>
    </row>
    <row r="70" spans="1:25" s="1" customFormat="1" ht="15.75" customHeight="1">
      <c r="A70" s="110"/>
      <c r="B70" s="71"/>
      <c r="C70" s="71"/>
      <c r="D70" s="71"/>
      <c r="E70" s="71"/>
      <c r="F70" s="71"/>
      <c r="G70" s="71"/>
      <c r="H70" s="71"/>
      <c r="I70" s="71"/>
      <c r="J70"/>
      <c r="K70" s="71"/>
      <c r="L70" s="340"/>
      <c r="M70" s="341"/>
      <c r="Y70" s="3"/>
    </row>
    <row r="71" spans="1:25" s="1" customFormat="1" ht="15.75" customHeight="1">
      <c r="A71" s="344"/>
      <c r="B71" s="345"/>
      <c r="C71" s="426"/>
      <c r="D71" s="426"/>
      <c r="E71" s="426"/>
      <c r="F71" s="345"/>
      <c r="G71" s="345"/>
      <c r="H71" s="345"/>
      <c r="I71" s="427"/>
      <c r="J71" s="426"/>
      <c r="K71" s="111"/>
      <c r="L71" s="340"/>
      <c r="M71" s="341"/>
      <c r="Y71" s="3"/>
    </row>
    <row r="72" spans="1:25" s="1" customFormat="1" ht="15.75" customHeight="1" thickBot="1">
      <c r="A72" s="350" t="s">
        <v>71</v>
      </c>
      <c r="B72" s="349"/>
      <c r="C72" s="348" t="s">
        <v>64</v>
      </c>
      <c r="D72" s="349"/>
      <c r="E72" s="349"/>
      <c r="F72" s="348" t="s">
        <v>65</v>
      </c>
      <c r="G72" s="349"/>
      <c r="H72" s="349"/>
      <c r="I72" s="348" t="s">
        <v>66</v>
      </c>
      <c r="J72" s="447"/>
      <c r="K72" s="190" t="s">
        <v>67</v>
      </c>
      <c r="L72" s="342"/>
      <c r="M72" s="343"/>
      <c r="Y72" s="3"/>
    </row>
    <row r="73" spans="1:25" s="1" customFormat="1" ht="15.75" customHeight="1">
      <c r="A73" s="63"/>
      <c r="B73" s="71"/>
      <c r="C73" s="71"/>
      <c r="D73" s="71"/>
      <c r="E73" s="71"/>
      <c r="F73" s="71"/>
      <c r="G73" s="71"/>
      <c r="H73" s="71"/>
      <c r="I73" s="71"/>
      <c r="J73"/>
      <c r="K73" s="71"/>
      <c r="L73" s="63"/>
      <c r="M73" s="73"/>
      <c r="Y73" s="3"/>
    </row>
    <row r="74" spans="1:25" s="1" customFormat="1" ht="6" customHeight="1" thickBot="1">
      <c r="A74" s="98"/>
      <c r="B74" s="71"/>
      <c r="C74" s="71"/>
      <c r="D74" s="71"/>
      <c r="E74" s="71"/>
      <c r="F74" s="71"/>
      <c r="G74" s="71"/>
      <c r="H74" s="71"/>
      <c r="I74" s="71"/>
      <c r="J74"/>
      <c r="K74" s="71"/>
      <c r="L74" s="63"/>
      <c r="M74" s="73"/>
      <c r="Y74" s="3"/>
    </row>
    <row r="75" spans="1:25" s="1" customFormat="1" ht="15.75" customHeight="1">
      <c r="A75" s="188" t="s">
        <v>109</v>
      </c>
      <c r="B75" s="109"/>
      <c r="C75" s="109"/>
      <c r="D75" s="109"/>
      <c r="E75" s="109"/>
      <c r="F75" s="109"/>
      <c r="G75" s="109"/>
      <c r="H75" s="109"/>
      <c r="I75" s="109"/>
      <c r="J75" s="102"/>
      <c r="K75" s="112"/>
      <c r="L75" s="338" t="s">
        <v>68</v>
      </c>
      <c r="M75" s="339"/>
      <c r="Y75" s="3"/>
    </row>
    <row r="76" spans="1:25" s="1" customFormat="1" ht="15.75" customHeight="1">
      <c r="A76" s="110"/>
      <c r="B76" s="71"/>
      <c r="C76" s="71"/>
      <c r="D76" s="71"/>
      <c r="E76" s="71"/>
      <c r="F76" s="71"/>
      <c r="G76" s="71"/>
      <c r="H76" s="71"/>
      <c r="I76" s="71"/>
      <c r="J76"/>
      <c r="K76" s="113"/>
      <c r="L76" s="340"/>
      <c r="M76" s="341"/>
      <c r="Y76" s="3"/>
    </row>
    <row r="77" spans="1:25" s="1" customFormat="1" ht="15.75" customHeight="1">
      <c r="A77" s="431"/>
      <c r="B77" s="432"/>
      <c r="C77" s="433"/>
      <c r="D77" s="433"/>
      <c r="E77" s="433"/>
      <c r="F77" s="432"/>
      <c r="G77" s="432"/>
      <c r="H77" s="432"/>
      <c r="I77" s="434"/>
      <c r="J77" s="432"/>
      <c r="K77" s="114"/>
      <c r="L77" s="340"/>
      <c r="M77" s="341"/>
      <c r="Y77" s="3"/>
    </row>
    <row r="78" spans="1:25" s="1" customFormat="1" ht="15.75" customHeight="1" thickBot="1">
      <c r="A78" s="350" t="s">
        <v>73</v>
      </c>
      <c r="B78" s="349"/>
      <c r="C78" s="348" t="s">
        <v>64</v>
      </c>
      <c r="D78" s="349"/>
      <c r="E78" s="349"/>
      <c r="F78" s="348" t="s">
        <v>65</v>
      </c>
      <c r="G78" s="349"/>
      <c r="H78" s="349"/>
      <c r="I78" s="348" t="s">
        <v>66</v>
      </c>
      <c r="J78" s="447"/>
      <c r="K78" s="187" t="s">
        <v>67</v>
      </c>
      <c r="L78" s="340"/>
      <c r="M78" s="341"/>
      <c r="Y78" s="3"/>
    </row>
    <row r="79" spans="1:25" s="1" customFormat="1" ht="15.75" customHeight="1" thickBot="1">
      <c r="A79" s="71"/>
      <c r="B79" s="71"/>
      <c r="C79" s="71"/>
      <c r="D79" s="71"/>
      <c r="E79" s="71"/>
      <c r="F79" s="71"/>
      <c r="G79" s="71"/>
      <c r="H79" s="71"/>
      <c r="I79" s="71"/>
      <c r="J79"/>
      <c r="K79" s="71"/>
      <c r="L79" s="342"/>
      <c r="M79" s="343"/>
      <c r="Y79" s="3"/>
    </row>
    <row r="80" spans="1:25" s="1" customFormat="1" ht="15.75" customHeight="1">
      <c r="A80" s="188" t="s">
        <v>75</v>
      </c>
      <c r="B80" s="109"/>
      <c r="C80" s="109"/>
      <c r="D80" s="109"/>
      <c r="E80" s="109"/>
      <c r="F80" s="109"/>
      <c r="G80" s="109"/>
      <c r="H80" s="109"/>
      <c r="I80" s="109"/>
      <c r="J80" s="435" t="s">
        <v>76</v>
      </c>
      <c r="K80" s="436"/>
      <c r="L80" s="437"/>
      <c r="M80" s="73"/>
      <c r="Y80" s="3"/>
    </row>
    <row r="81" spans="1:25" s="1" customFormat="1" ht="15.75" customHeight="1">
      <c r="A81" s="110"/>
      <c r="B81" s="71"/>
      <c r="C81" s="71"/>
      <c r="D81" s="71"/>
      <c r="E81" s="71"/>
      <c r="F81" s="71"/>
      <c r="G81" s="71"/>
      <c r="H81" s="71"/>
      <c r="I81" s="71"/>
      <c r="J81" s="438"/>
      <c r="K81" s="439"/>
      <c r="L81" s="440"/>
      <c r="M81" s="73"/>
      <c r="Y81" s="3"/>
    </row>
    <row r="82" spans="1:25" s="1" customFormat="1" ht="15.75" customHeight="1">
      <c r="A82" s="344"/>
      <c r="B82" s="345"/>
      <c r="C82" s="345"/>
      <c r="D82" s="345"/>
      <c r="E82" s="345"/>
      <c r="F82" s="345"/>
      <c r="G82" s="345"/>
      <c r="H82" s="345"/>
      <c r="I82" s="115"/>
      <c r="J82" s="438"/>
      <c r="K82" s="439"/>
      <c r="L82" s="440"/>
      <c r="M82" s="73"/>
      <c r="Y82" s="3"/>
    </row>
    <row r="83" spans="1:25" s="1" customFormat="1" ht="15.75" customHeight="1" thickBot="1">
      <c r="A83" s="350" t="s">
        <v>77</v>
      </c>
      <c r="B83" s="349"/>
      <c r="C83" s="348" t="s">
        <v>64</v>
      </c>
      <c r="D83" s="349"/>
      <c r="E83" s="349"/>
      <c r="F83" s="348" t="s">
        <v>65</v>
      </c>
      <c r="G83" s="349"/>
      <c r="H83" s="349"/>
      <c r="I83" s="187" t="s">
        <v>67</v>
      </c>
      <c r="J83" s="428" t="s">
        <v>78</v>
      </c>
      <c r="K83" s="429"/>
      <c r="L83" s="430"/>
      <c r="M83" s="73"/>
      <c r="Y83" s="3"/>
    </row>
    <row r="84" spans="1:25" s="1" customFormat="1" ht="15.75" customHeight="1">
      <c r="A84"/>
      <c r="B84"/>
      <c r="C84"/>
      <c r="D84"/>
      <c r="E84"/>
      <c r="F84"/>
      <c r="G84"/>
      <c r="H84"/>
      <c r="I84"/>
      <c r="J84"/>
      <c r="K84"/>
      <c r="L84" s="63"/>
      <c r="M84" s="73"/>
      <c r="Y84" s="3"/>
    </row>
    <row r="85" spans="1:25" s="1" customFormat="1" ht="15.75" customHeight="1">
      <c r="A85" s="170" t="s">
        <v>79</v>
      </c>
      <c r="B85"/>
      <c r="C85"/>
      <c r="D85"/>
      <c r="E85"/>
      <c r="F85"/>
      <c r="G85"/>
      <c r="H85"/>
      <c r="I85"/>
      <c r="J85"/>
      <c r="K85"/>
      <c r="L85" s="63"/>
      <c r="M85" s="73"/>
      <c r="Y85" s="3"/>
    </row>
    <row r="86" spans="1:25" s="1" customFormat="1" ht="15.75" customHeight="1">
      <c r="A86" s="191" t="s">
        <v>80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63"/>
      <c r="M86" s="73"/>
      <c r="Y86" s="3"/>
    </row>
    <row r="87" spans="1:25" s="1" customFormat="1" ht="15.75" customHeight="1">
      <c r="A87" s="191" t="s">
        <v>81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86"/>
      <c r="L87" s="63"/>
      <c r="M87" s="73"/>
      <c r="Y87" s="3"/>
    </row>
    <row r="88" spans="1:25" s="1" customFormat="1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18"/>
      <c r="M88" s="2"/>
      <c r="Y88" s="3"/>
    </row>
  </sheetData>
  <sheetProtection algorithmName="SHA-512" hashValue="2f9axxyGiDqIzWAy+SEYeGcONxvlbeceNs/b5AK1wDwsH5VLnkIfgQyBmUElYkLIb3keuLfg2fsu/LLwKucLQw==" saltValue="uZuLx6SLS40uh0I8PhhOBg==" spinCount="100000" sheet="1" objects="1" scenarios="1" selectLockedCells="1" selectUnlockedCells="1"/>
  <mergeCells count="75">
    <mergeCell ref="K40:M40"/>
    <mergeCell ref="J80:L82"/>
    <mergeCell ref="A82:B82"/>
    <mergeCell ref="C82:E82"/>
    <mergeCell ref="F82:H82"/>
    <mergeCell ref="L68:M68"/>
    <mergeCell ref="L69:M72"/>
    <mergeCell ref="A71:B71"/>
    <mergeCell ref="C71:E71"/>
    <mergeCell ref="F71:H71"/>
    <mergeCell ref="I71:J71"/>
    <mergeCell ref="A72:B72"/>
    <mergeCell ref="C72:E72"/>
    <mergeCell ref="F72:H72"/>
    <mergeCell ref="I72:J72"/>
    <mergeCell ref="L75:M75"/>
    <mergeCell ref="A83:B83"/>
    <mergeCell ref="C83:E83"/>
    <mergeCell ref="F83:H83"/>
    <mergeCell ref="J83:L83"/>
    <mergeCell ref="L76:M79"/>
    <mergeCell ref="A77:B77"/>
    <mergeCell ref="C77:E77"/>
    <mergeCell ref="F77:H77"/>
    <mergeCell ref="I77:J77"/>
    <mergeCell ref="A78:B78"/>
    <mergeCell ref="C78:E78"/>
    <mergeCell ref="F78:H78"/>
    <mergeCell ref="I78:J78"/>
    <mergeCell ref="G43:H43"/>
    <mergeCell ref="A67:B67"/>
    <mergeCell ref="C67:E67"/>
    <mergeCell ref="F67:H67"/>
    <mergeCell ref="I67:J67"/>
    <mergeCell ref="A47:C47"/>
    <mergeCell ref="A51:M55"/>
    <mergeCell ref="A66:B66"/>
    <mergeCell ref="C66:E66"/>
    <mergeCell ref="F66:H66"/>
    <mergeCell ref="I66:J66"/>
    <mergeCell ref="K46:M49"/>
    <mergeCell ref="A43:A44"/>
    <mergeCell ref="A2:M2"/>
    <mergeCell ref="A4:B4"/>
    <mergeCell ref="C4:F4"/>
    <mergeCell ref="A5:B5"/>
    <mergeCell ref="C5:F5"/>
    <mergeCell ref="A6:B6"/>
    <mergeCell ref="A9:M14"/>
    <mergeCell ref="K20:M20"/>
    <mergeCell ref="A21:C22"/>
    <mergeCell ref="D21:F22"/>
    <mergeCell ref="G21:G22"/>
    <mergeCell ref="H21:H22"/>
    <mergeCell ref="I21:I22"/>
    <mergeCell ref="J21:J22"/>
    <mergeCell ref="K21:K22"/>
    <mergeCell ref="L21:L22"/>
    <mergeCell ref="M21:M22"/>
    <mergeCell ref="A23:C23"/>
    <mergeCell ref="A29:C29"/>
    <mergeCell ref="D32:M32"/>
    <mergeCell ref="A35:B35"/>
    <mergeCell ref="A37:H38"/>
    <mergeCell ref="I37:J37"/>
    <mergeCell ref="A24:C24"/>
    <mergeCell ref="A25:C25"/>
    <mergeCell ref="A26:C26"/>
    <mergeCell ref="A27:C27"/>
    <mergeCell ref="A28:C28"/>
    <mergeCell ref="A31:C31"/>
    <mergeCell ref="A32:C32"/>
    <mergeCell ref="A33:C33"/>
    <mergeCell ref="A34:C34"/>
    <mergeCell ref="A30:C30"/>
  </mergeCells>
  <dataValidations count="1">
    <dataValidation type="list" allowBlank="1" showInputMessage="1" showErrorMessage="1" sqref="K7" xr:uid="{00000000-0002-0000-0300-000000000000}">
      <formula1>$M$5:$M$7</formula1>
    </dataValidation>
  </dataValidations>
  <hyperlinks>
    <hyperlink ref="J83" r:id="rId1" xr:uid="{00000000-0004-0000-0300-000000000000}"/>
    <hyperlink ref="K42" r:id="rId2" xr:uid="{00000000-0004-0000-0300-000001000000}"/>
    <hyperlink ref="K44" r:id="rId3" xr:uid="{00000000-0004-0000-0300-000002000000}"/>
  </hyperlinks>
  <pageMargins left="0.7" right="0.7" top="0.75" bottom="0.75" header="0.3" footer="0.3"/>
  <pageSetup scale="43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7" r:id="rId7" name="Check Box 5">
              <controlPr defaultSize="0" autoLine="0" autoPict="0">
                <anchor moveWithCells="1">
                  <from>
                    <xdr:col>5</xdr:col>
                    <xdr:colOff>76200</xdr:colOff>
                    <xdr:row>5</xdr:row>
                    <xdr:rowOff>133350</xdr:rowOff>
                  </from>
                  <to>
                    <xdr:col>5</xdr:col>
                    <xdr:colOff>371475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nance IA" ma:contentTypeID="0x0101008958C1D09700F04CB7A6AA3544C2F34A00397679EE3D71694889A7F1D7AF88FEE0" ma:contentTypeVersion="20" ma:contentTypeDescription="" ma:contentTypeScope="" ma:versionID="4bc1e7505bc9312628bc2416c93594ca">
  <xsd:schema xmlns:xsd="http://www.w3.org/2001/XMLSchema" xmlns:xs="http://www.w3.org/2001/XMLSchema" xmlns:p="http://schemas.microsoft.com/office/2006/metadata/properties" xmlns:ns1="http://schemas.microsoft.com/sharepoint/v3" xmlns:ns2="fb9a3091-4fbd-4a77-9aaa-58e49b114d7c" xmlns:ns3="2c9bc7a5-0c29-4c34-9b80-cb21f703d82d" targetNamespace="http://schemas.microsoft.com/office/2006/metadata/properties" ma:root="true" ma:fieldsID="2fedbd87b838167e2058851d9b2ec232" ns1:_="" ns2:_="" ns3:_="">
    <xsd:import namespace="http://schemas.microsoft.com/sharepoint/v3"/>
    <xsd:import namespace="fb9a3091-4fbd-4a77-9aaa-58e49b114d7c"/>
    <xsd:import namespace="2c9bc7a5-0c29-4c34-9b80-cb21f703d82d"/>
    <xsd:element name="properties">
      <xsd:complexType>
        <xsd:sequence>
          <xsd:element name="documentManagement">
            <xsd:complexType>
              <xsd:all>
                <xsd:element ref="ns2:Business_x0020_Vital" minOccurs="0"/>
                <xsd:element ref="ns2:To_x0020_be_x0020_Archived" minOccurs="0"/>
                <xsd:element ref="ns2:Final" minOccurs="0"/>
                <xsd:element ref="ns2:Original_x0020_Date" minOccurs="0"/>
                <xsd:element ref="ns2:Information_x0020_Asset_x0020_Description" minOccurs="0"/>
                <xsd:element ref="ns2:k5d2a0d7a7ac423ca2aa1ab42ebab1a9" minOccurs="0"/>
                <xsd:element ref="ns2:TaxCatchAll" minOccurs="0"/>
                <xsd:element ref="ns2:TaxCatchAllLabel" minOccurs="0"/>
                <xsd:element ref="ns2:g9953d5bf32b46aea76959dd2a73b168" minOccurs="0"/>
                <xsd:element ref="ns2:Date_x0020_Superseded" minOccurs="0"/>
                <xsd:element ref="ns2:i0f84bba906045b4af568ee102a52dcb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a3091-4fbd-4a77-9aaa-58e49b114d7c" elementFormDefault="qualified">
    <xsd:import namespace="http://schemas.microsoft.com/office/2006/documentManagement/types"/>
    <xsd:import namespace="http://schemas.microsoft.com/office/infopath/2007/PartnerControls"/>
    <xsd:element name="Business_x0020_Vital" ma:index="3" nillable="true" ma:displayName="Business Vital" ma:default="0" ma:internalName="Business_x0020_Vital">
      <xsd:simpleType>
        <xsd:restriction base="dms:Boolean"/>
      </xsd:simpleType>
    </xsd:element>
    <xsd:element name="To_x0020_be_x0020_Archived" ma:index="4" nillable="true" ma:displayName="To be Archived" ma:default="0" ma:internalName="To_x0020_be_x0020_Archived">
      <xsd:simpleType>
        <xsd:restriction base="dms:Boolean"/>
      </xsd:simpleType>
    </xsd:element>
    <xsd:element name="Final" ma:index="5" nillable="true" ma:displayName="Final" ma:default="0" ma:internalName="Final">
      <xsd:simpleType>
        <xsd:restriction base="dms:Boolean"/>
      </xsd:simpleType>
    </xsd:element>
    <xsd:element name="Original_x0020_Date" ma:index="6" nillable="true" ma:displayName="Original Date" ma:format="DateOnly" ma:internalName="Original_x0020_Date">
      <xsd:simpleType>
        <xsd:restriction base="dms:DateTime"/>
      </xsd:simpleType>
    </xsd:element>
    <xsd:element name="Information_x0020_Asset_x0020_Description" ma:index="7" nillable="true" ma:displayName="Information Asset Description" ma:internalName="Information_x0020_Asset_x0020_Description">
      <xsd:simpleType>
        <xsd:restriction base="dms:Note">
          <xsd:maxLength value="255"/>
        </xsd:restriction>
      </xsd:simpleType>
    </xsd:element>
    <xsd:element name="k5d2a0d7a7ac423ca2aa1ab42ebab1a9" ma:index="8" ma:taxonomy="true" ma:internalName="k5d2a0d7a7ac423ca2aa1ab42ebab1a9" ma:taxonomyFieldName="Division" ma:displayName="Division" ma:default="2;#Finance/Finances|753192af-3b35-4025-9575-92267fb50c96" ma:fieldId="{45d2a0d7-a7ac-423c-a2aa-1ab42ebab1a9}" ma:sspId="e56000e3-3e6a-4f0f-953b-9cfa094afcd7" ma:termSetId="41c75b51-1d9b-4efe-a588-52237596dd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86822ff-42dd-42ee-be31-d2437ca36424}" ma:internalName="TaxCatchAll" ma:showField="CatchAllData" ma:web="fb9a3091-4fbd-4a77-9aaa-58e49b114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86822ff-42dd-42ee-be31-d2437ca36424}" ma:internalName="TaxCatchAllLabel" ma:readOnly="true" ma:showField="CatchAllDataLabel" ma:web="fb9a3091-4fbd-4a77-9aaa-58e49b114d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953d5bf32b46aea76959dd2a73b168" ma:index="12" nillable="true" ma:taxonomy="true" ma:internalName="g9953d5bf32b46aea76959dd2a73b168" ma:taxonomyFieldName="Creator_x002d_Partner_x0020_Organization" ma:displayName="Creator-Partner Organization" ma:default="" ma:fieldId="{09953d5b-f32b-46ae-a769-59dd2a73b168}" ma:sspId="e56000e3-3e6a-4f0f-953b-9cfa094afcd7" ma:termSetId="be1d7921-656a-48ca-9eca-97a73f1c92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e_x0020_Superseded" ma:index="19" nillable="true" ma:displayName="Date Superseded" ma:format="DateOnly" ma:internalName="Date_x0020_Superseded">
      <xsd:simpleType>
        <xsd:restriction base="dms:DateTime"/>
      </xsd:simpleType>
    </xsd:element>
    <xsd:element name="i0f84bba906045b4af568ee102a52dcb" ma:index="21" ma:taxonomy="true" ma:internalName="i0f84bba906045b4af568ee102a52dcb" ma:taxonomyFieldName="RevIMBCS" ma:displayName="IAM Retention Classification" ma:indexed="true" ma:default="6;#D 02-04 Policy Framework Development|a4d401de-8030-4f97-95b9-a85899fe642b" ma:fieldId="{20f84bba-9060-45b4-af56-8ee102a52dcb}" ma:sspId="e56000e3-3e6a-4f0f-953b-9cfa094afcd7" ma:termSetId="c1963e28-fd7d-4fe5-b304-c8457c996931" ma:anchorId="102fcdd2-d81c-4444-a7af-8729c0144bdb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bc7a5-0c29-4c34-9b80-cb21f703d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e56000e3-3e6a-4f0f-953b-9cfa094af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_x0020_Vital xmlns="fb9a3091-4fbd-4a77-9aaa-58e49b114d7c">false</Business_x0020_Vital>
    <g9953d5bf32b46aea76959dd2a73b168 xmlns="fb9a3091-4fbd-4a77-9aaa-58e49b114d7c">
      <Terms xmlns="http://schemas.microsoft.com/office/infopath/2007/PartnerControls"/>
    </g9953d5bf32b46aea76959dd2a73b168>
    <k5d2a0d7a7ac423ca2aa1ab42ebab1a9 xmlns="fb9a3091-4fbd-4a77-9aaa-58e49b114d7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Finance/Finances</TermName>
          <TermId xmlns="http://schemas.microsoft.com/office/infopath/2007/PartnerControls">753192af-3b35-4025-9575-92267fb50c96</TermId>
        </TermInfo>
      </Terms>
    </k5d2a0d7a7ac423ca2aa1ab42ebab1a9>
    <Final xmlns="fb9a3091-4fbd-4a77-9aaa-58e49b114d7c">false</Final>
    <To_x0020_be_x0020_Archived xmlns="fb9a3091-4fbd-4a77-9aaa-58e49b114d7c">false</To_x0020_be_x0020_Archived>
    <Information_x0020_Asset_x0020_Description xmlns="fb9a3091-4fbd-4a77-9aaa-58e49b114d7c" xsi:nil="true"/>
    <TaxCatchAll xmlns="fb9a3091-4fbd-4a77-9aaa-58e49b114d7c">
      <Value>2</Value>
      <Value>6</Value>
    </TaxCatchAll>
    <Original_x0020_Date xmlns="fb9a3091-4fbd-4a77-9aaa-58e49b114d7c" xsi:nil="true"/>
    <i0f84bba906045b4af568ee102a52dcb xmlns="fb9a3091-4fbd-4a77-9aaa-58e49b114d7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 02-04 Policy Framework Development</TermName>
          <TermId xmlns="http://schemas.microsoft.com/office/infopath/2007/PartnerControls">a4d401de-8030-4f97-95b9-a85899fe642b</TermId>
        </TermInfo>
      </Terms>
    </i0f84bba906045b4af568ee102a52dcb>
    <_dlc_DocId xmlns="fb9a3091-4fbd-4a77-9aaa-58e49b114d7c">CFMWS-IAM-384863615-57304</_dlc_DocId>
    <_dlc_DocIdUrl xmlns="fb9a3091-4fbd-4a77-9aaa-58e49b114d7c">
      <Url>https://202gc.sharepoint.com/sites/FinancialPolicyManagement/_layouts/15/DocIdRedir.aspx?ID=CFMWS-IAM-384863615-57304</Url>
      <Description>CFMWS-IAM-384863615-57304</Description>
    </_dlc_DocIdUrl>
    <Date_x0020_Superseded xmlns="fb9a3091-4fbd-4a77-9aaa-58e49b114d7c" xsi:nil="true"/>
    <lcf76f155ced4ddcb4097134ff3c332f xmlns="2c9bc7a5-0c29-4c34-9b80-cb21f703d82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996616C-76B2-4602-9A66-5AA6CA110D45}"/>
</file>

<file path=customXml/itemProps2.xml><?xml version="1.0" encoding="utf-8"?>
<ds:datastoreItem xmlns:ds="http://schemas.openxmlformats.org/officeDocument/2006/customXml" ds:itemID="{69703AE2-69D2-4DB8-BE92-11F849DEC606}"/>
</file>

<file path=customXml/itemProps3.xml><?xml version="1.0" encoding="utf-8"?>
<ds:datastoreItem xmlns:ds="http://schemas.openxmlformats.org/officeDocument/2006/customXml" ds:itemID="{4B2B98BD-8E0A-441D-8969-68D328CC4DF9}"/>
</file>

<file path=customXml/itemProps4.xml><?xml version="1.0" encoding="utf-8"?>
<ds:datastoreItem xmlns:ds="http://schemas.openxmlformats.org/officeDocument/2006/customXml" ds:itemID="{BFC77679-4360-4806-9E3A-4E9BA0F2085E}"/>
</file>

<file path=docMetadata/LabelInfo.xml><?xml version="1.0" encoding="utf-8"?>
<clbl:labelList xmlns:clbl="http://schemas.microsoft.com/office/2020/mipLabelMetadata">
  <clbl:label id="{c2d941d8-ff94-49d2-9ef9-76213fda8ef6}" enabled="1" method="Standard" siteId="{9dcbf6dc-676c-45e7-84a1-05b6996f3a5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Hospitality Request Form</dc:title>
  <dc:subject/>
  <dc:creator>Lapointe J DPFL</dc:creator>
  <cp:keywords/>
  <dc:description/>
  <cp:lastModifiedBy/>
  <cp:revision/>
  <dcterms:created xsi:type="dcterms:W3CDTF">1998-10-01T18:22:57Z</dcterms:created>
  <dcterms:modified xsi:type="dcterms:W3CDTF">2026-05-13T17:32:46Z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000800d2000000000000010243100207e6000400038000</vt:lpwstr>
  </property>
  <property fmtid="{D5CDD505-2E9C-101B-9397-08002B2CF9AE}" pid="3" name="DM_Links_Updated">
    <vt:bool>true</vt:bool>
  </property>
  <property fmtid="{D5CDD505-2E9C-101B-9397-08002B2CF9AE}" pid="4" name="ContentTypeId">
    <vt:lpwstr>0x0101008958C1D09700F04CB7A6AA3544C2F34A00397679EE3D71694889A7F1D7AF88FEE0</vt:lpwstr>
  </property>
  <property fmtid="{D5CDD505-2E9C-101B-9397-08002B2CF9AE}" pid="5" name="RevIMBCS">
    <vt:lpwstr>6;#D 02-04 Policy Framework Development|a4d401de-8030-4f97-95b9-a85899fe642b</vt:lpwstr>
  </property>
  <property fmtid="{D5CDD505-2E9C-101B-9397-08002B2CF9AE}" pid="6" name="_dlc_DocIdItemGuid">
    <vt:lpwstr>ac9bc805-40c8-491f-a39d-c16520d06611</vt:lpwstr>
  </property>
  <property fmtid="{D5CDD505-2E9C-101B-9397-08002B2CF9AE}" pid="7" name="Division">
    <vt:lpwstr>2;#Finance/Finances|753192af-3b35-4025-9575-92267fb50c96</vt:lpwstr>
  </property>
  <property fmtid="{D5CDD505-2E9C-101B-9397-08002B2CF9AE}" pid="8" name="Creator_x002d_Partner_x0020_Organization">
    <vt:lpwstr/>
  </property>
  <property fmtid="{D5CDD505-2E9C-101B-9397-08002B2CF9AE}" pid="9" name="Creator-Partner Organization">
    <vt:lpwstr/>
  </property>
  <property fmtid="{D5CDD505-2E9C-101B-9397-08002B2CF9AE}" pid="10" name="MediaServiceImageTags">
    <vt:lpwstr/>
  </property>
</Properties>
</file>